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30" yWindow="195" windowWidth="22395" windowHeight="9600"/>
  </bookViews>
  <sheets>
    <sheet name="CNC 4322" sheetId="5" r:id="rId1"/>
    <sheet name="Vitesses et avances" sheetId="1" r:id="rId2"/>
    <sheet name="Metrique - Imperial" sheetId="3" r:id="rId3"/>
    <sheet name="Mode emploi" sheetId="2" r:id="rId4"/>
    <sheet name="Feuil1" sheetId="6" r:id="rId5"/>
  </sheets>
  <calcPr calcId="145621"/>
</workbook>
</file>

<file path=xl/calcChain.xml><?xml version="1.0" encoding="utf-8"?>
<calcChain xmlns="http://schemas.openxmlformats.org/spreadsheetml/2006/main">
  <c r="B16" i="3" l="1"/>
  <c r="G15" i="3"/>
  <c r="B12" i="3"/>
  <c r="G11" i="3"/>
  <c r="B8" i="3"/>
  <c r="G7" i="3"/>
  <c r="D25" i="1"/>
  <c r="D26" i="1" s="1"/>
  <c r="I26" i="1"/>
  <c r="E14" i="1"/>
  <c r="J14" i="1"/>
</calcChain>
</file>

<file path=xl/sharedStrings.xml><?xml version="1.0" encoding="utf-8"?>
<sst xmlns="http://schemas.openxmlformats.org/spreadsheetml/2006/main" count="194" uniqueCount="116">
  <si>
    <t>Notations</t>
  </si>
  <si>
    <t>n = vitesse rotation de l'outil (en tr/min)</t>
  </si>
  <si>
    <t>Calcul de "n"</t>
  </si>
  <si>
    <t>d (mm)</t>
  </si>
  <si>
    <t>n (tr/min)</t>
  </si>
  <si>
    <t>Z</t>
  </si>
  <si>
    <t>"n" max de votre machine :</t>
  </si>
  <si>
    <t>tr/min</t>
  </si>
  <si>
    <t>mm/min</t>
  </si>
  <si>
    <t>Outil n° 1 :</t>
  </si>
  <si>
    <t>Outil n°2 :</t>
  </si>
  <si>
    <t>Vc (m/min)</t>
  </si>
  <si>
    <t>Vc = vitesse de coupe (en m/min)</t>
  </si>
  <si>
    <t>n = (1000 * Vc) / (pi * d)</t>
  </si>
  <si>
    <t>Fz (mm/dent)</t>
  </si>
  <si>
    <t>Fz = avance par dent (mm/dent)</t>
  </si>
  <si>
    <t>"Vf" max de votre machine :</t>
  </si>
  <si>
    <t>Calcul de "Vf"</t>
  </si>
  <si>
    <t>Vf (mm/min)</t>
  </si>
  <si>
    <t>Vf = avance en matière (mm/min)</t>
  </si>
  <si>
    <t>Vf = n * Fz * Z</t>
  </si>
  <si>
    <t>Fz = Vf / (Z * n)</t>
  </si>
  <si>
    <t>→</t>
  </si>
  <si>
    <t xml:space="preserve"> Vc et Fz fournis par les fournisseurs de matières, fournisseurs fraises ou valeurs usuelles.</t>
  </si>
  <si>
    <t>Outil n°3 :</t>
  </si>
  <si>
    <t>Vc = (d * pi * n) / (1000)</t>
  </si>
  <si>
    <t>Vitesses et avances</t>
  </si>
  <si>
    <t>Mode d'emploi</t>
  </si>
  <si>
    <t>Outil n° 1</t>
  </si>
  <si>
    <t>d = diamètre de coupe de l'outil (mm)</t>
  </si>
  <si>
    <t xml:space="preserve">Z = nombre de dents </t>
  </si>
  <si>
    <t>è</t>
  </si>
  <si>
    <t>Outil n° 2</t>
  </si>
  <si>
    <t>Outil n° 3</t>
  </si>
  <si>
    <t>Version du 21/01/2018</t>
  </si>
  <si>
    <t>Vitesse d'avance "Vf" en mm/min</t>
  </si>
  <si>
    <t>ç</t>
  </si>
  <si>
    <t>Avance par dent "Fz" en mm/dent</t>
  </si>
  <si>
    <t>Chip load in "Inch Per Tooth (IPT)"</t>
  </si>
  <si>
    <t>Feed Rate "Inch Per Minute (IPM)"</t>
  </si>
  <si>
    <t>Surface feet per minute "SFM"</t>
  </si>
  <si>
    <t>Métrique / Impérial
Vocabulaire et conversion</t>
  </si>
  <si>
    <t>Vitesse de coupe "VC" en m/min</t>
  </si>
  <si>
    <t>Déterminer la vitesse de rotation de l'outil (n) ainsi que la vitesse d'avance en matière (Vf)</t>
  </si>
  <si>
    <t>Déterminer la vitesse de rotation de l'outil (n)
ainsi que la vitesse d'avance en matière (Vf).
Avec VC, d, Fz et Z.</t>
  </si>
  <si>
    <t>Déterminer la vitesse de coupe (VC) ainsi que la vitesse d'avance (Vf).
Avec d, Fz Z et n.</t>
  </si>
  <si>
    <t>Formules de base</t>
  </si>
  <si>
    <t>Métrique</t>
  </si>
  <si>
    <t>Impérial</t>
  </si>
  <si>
    <r>
      <rPr>
        <b/>
        <u/>
        <sz val="11"/>
        <color theme="1"/>
        <rFont val="Arial"/>
        <family val="2"/>
      </rPr>
      <t>Important : les outils CncFraises sont proposés à titre indicatif.</t>
    </r>
    <r>
      <rPr>
        <sz val="11"/>
        <color theme="1"/>
        <rFont val="Arial"/>
        <family val="2"/>
      </rPr>
      <t xml:space="preserve">
Toutes les informations contenues et/ou calculées ne constituent, en aucun cas, un engagement contractuel de la part de CncFraises.
Ce document est le vôtre, si vous constatez une erreur ou si vous souhaitez une amélioration, n'hésitez pas à me remonter l'information par mail pour en faire profiter toute la communauté CncFraises.</t>
    </r>
  </si>
  <si>
    <r>
      <rPr>
        <b/>
        <sz val="11"/>
        <color theme="1"/>
        <rFont val="Arial"/>
        <family val="2"/>
      </rPr>
      <t>« La différence entre la théorie et la pratique, c’est qu’en théorie, il n’y a pas de différence entre la théorie et la pratique, mais qu’en pratique, il y en a une. »</t>
    </r>
    <r>
      <rPr>
        <sz val="11"/>
        <color theme="1"/>
        <rFont val="Arial"/>
        <family val="2"/>
      </rPr>
      <t xml:space="preserve">
Jan Van de Sneptscheut</t>
    </r>
  </si>
  <si>
    <r>
      <rPr>
        <b/>
        <sz val="11"/>
        <color theme="1"/>
        <rFont val="Arial"/>
        <family val="2"/>
      </rPr>
      <t xml:space="preserve">Calcul de la vitesse de rotation de l'outil (n) ainsi que la vitesse d'avance en matière (Vf).
</t>
    </r>
    <r>
      <rPr>
        <sz val="11"/>
        <color theme="1"/>
        <rFont val="Arial"/>
        <family val="2"/>
      </rPr>
      <t xml:space="preserve">
Pour cet outil, il est possible de renseigner les valeurs maximales de "n" et "Vf" de votre machine (n'hésitez pas à garder une marge légèrement revue à la baisse).
Ces valeurs permettent de signaler qu'un paramètre calculé est supérieur aux limites de votre machine, les cellules de résultats seront sur fond "vert" ou "rouge" selon les résultats des calculs.
Ces valeurs sont liées à votre machine, à sa rigidité, puissance, ...
Exemple : pour une machine "Hobby" (profilé alu, rigidité moyenne) équipée d'une broche Mafell, de vis à billes avec moteurs pas à pas traditionnels servis par une électronique correcte :
"n" max : 25.000 tr/min (données techniques Mafell)
"Vf" max : 4000 mm/min à vide
</t>
    </r>
    <r>
      <rPr>
        <u/>
        <sz val="11"/>
        <color theme="1"/>
        <rFont val="Arial"/>
        <family val="2"/>
      </rPr>
      <t>On réduit ces paramètres de 20 % (environ) :</t>
    </r>
    <r>
      <rPr>
        <sz val="11"/>
        <color theme="1"/>
        <rFont val="Arial"/>
        <family val="2"/>
      </rPr>
      <t xml:space="preserve">
"n" max = 21.000 tr/min -&gt; à saisir dans la case E8
"Vf" : 3400 mm/min -&gt; -&gt; à saisir dans la case E9
</t>
    </r>
    <r>
      <rPr>
        <b/>
        <u/>
        <sz val="11"/>
        <color theme="1"/>
        <rFont val="Arial"/>
        <family val="2"/>
      </rPr>
      <t>Pour obtenir "n" et "Vf", il faut fournir à l'outil deux paramètres : Vc (vitesse de coupe) et Fz (avance par dent) :</t>
    </r>
    <r>
      <rPr>
        <sz val="11"/>
        <color theme="1"/>
        <rFont val="Arial"/>
        <family val="2"/>
      </rPr>
      <t xml:space="preserve">
- Vc (la vitesse de coupe) est fournie par les fabricant de matière (abaque) ou on utilise une valeur "usuelle".
- Fz (avance par dent) est fournie par le fabricant de la fraise (abaque) ou on utilise une valeur "usuelle".
Exemple :
Un fabricant d'aluminium donne une vitesse de coupe (VC) de </t>
    </r>
    <r>
      <rPr>
        <u/>
        <sz val="11"/>
        <color theme="1"/>
        <rFont val="Arial"/>
        <family val="2"/>
      </rPr>
      <t>200 M/min</t>
    </r>
    <r>
      <rPr>
        <sz val="11"/>
        <color theme="1"/>
        <rFont val="Arial"/>
        <family val="2"/>
      </rPr>
      <t xml:space="preserve"> pour sa nuance d'aluminium 2017A.
Le fabricant d'une fraise 1 dent d'un diamètre de coupe de 3 mm carbure donne une plage d'avance par dent (Fz) pour l'alu de 0.01 à </t>
    </r>
    <r>
      <rPr>
        <u/>
        <sz val="11"/>
        <color theme="1"/>
        <rFont val="Arial"/>
        <family val="2"/>
      </rPr>
      <t>0.02</t>
    </r>
    <r>
      <rPr>
        <sz val="11"/>
        <color theme="1"/>
        <rFont val="Arial"/>
        <family val="2"/>
      </rPr>
      <t xml:space="preserve"> mm/dent.
L'outil n° 1 affichera les résultats suivants :
n = 21221 tr/min
Vf = 424 mm/min</t>
    </r>
  </si>
  <si>
    <r>
      <rPr>
        <b/>
        <sz val="11"/>
        <color theme="1"/>
        <rFont val="Arial"/>
        <family val="2"/>
      </rPr>
      <t>Calcul la vitesse de rotation de l'outil (n) ainsi que la vitesse d'avance en matière (Vf).</t>
    </r>
    <r>
      <rPr>
        <sz val="11"/>
        <color theme="1"/>
        <rFont val="Arial"/>
        <family val="2"/>
      </rPr>
      <t xml:space="preserve">
Calculs identiques à l'outil n°1, présentation des données différentes, plus rapide pour les fraiseurs chevronnés.
</t>
    </r>
    <r>
      <rPr>
        <u/>
        <sz val="11"/>
        <color theme="1"/>
        <rFont val="Arial"/>
        <family val="2"/>
      </rPr>
      <t>Paramètres à saisir :</t>
    </r>
    <r>
      <rPr>
        <sz val="11"/>
        <color theme="1"/>
        <rFont val="Arial"/>
        <family val="2"/>
      </rPr>
      <t xml:space="preserve">
- Vc (Vitesse de coupe en M/min)
- d (diamètre de l'outil en mm)
- Fz (Avance par dent en mm/dent)
- Z (Nombre de dent(s))</t>
    </r>
  </si>
  <si>
    <r>
      <rPr>
        <b/>
        <sz val="11"/>
        <color theme="1"/>
        <rFont val="Arial"/>
        <family val="2"/>
      </rPr>
      <t>Outil n° 3 : Calcul de la vitesse de coupe (VC) ainsi que la vitesse d'avance (Vf).</t>
    </r>
    <r>
      <rPr>
        <sz val="11"/>
        <color theme="1"/>
        <rFont val="Arial"/>
        <family val="2"/>
      </rPr>
      <t xml:space="preserve">
</t>
    </r>
    <r>
      <rPr>
        <u/>
        <sz val="11"/>
        <color theme="1"/>
        <rFont val="Arial"/>
        <family val="2"/>
      </rPr>
      <t>Paramètres à saisir :</t>
    </r>
    <r>
      <rPr>
        <sz val="11"/>
        <color theme="1"/>
        <rFont val="Arial"/>
        <family val="2"/>
      </rPr>
      <t xml:space="preserve">
- d (diamètre de l'outil en mm)
- Fz (Avance par dent en mm/dent)
- Z (Nombre de dent(s))
- n (vitesse rotation de  l'outil en Tr/min)</t>
    </r>
  </si>
  <si>
    <r>
      <rPr>
        <b/>
        <u/>
        <sz val="10"/>
        <color theme="1"/>
        <rFont val="Arial"/>
        <family val="2"/>
      </rPr>
      <t>Paramètres à saisir</t>
    </r>
    <r>
      <rPr>
        <sz val="10"/>
        <color theme="1"/>
        <rFont val="Arial"/>
        <family val="2"/>
      </rPr>
      <t xml:space="preserve"> : cellule en jaune fluo, police caractère gras de couleur bleue.</t>
    </r>
  </si>
  <si>
    <r>
      <rPr>
        <b/>
        <u/>
        <sz val="10"/>
        <color theme="1"/>
        <rFont val="Arial"/>
        <family val="2"/>
      </rPr>
      <t>Résultats</t>
    </r>
    <r>
      <rPr>
        <sz val="10"/>
        <color theme="1"/>
        <rFont val="Arial"/>
        <family val="2"/>
      </rPr>
      <t xml:space="preserve"> -&gt; cellule grise, police de caractère en gras de couleur noire (sauf pour l'outil 1)</t>
    </r>
  </si>
  <si>
    <t>Vitesse de rotation de l'outil "n" en Tr/min</t>
  </si>
  <si>
    <t>çè</t>
  </si>
  <si>
    <t>Revolutions per Minute (RPM)</t>
  </si>
  <si>
    <t xml:space="preserve">matériau </t>
  </si>
  <si>
    <t>type de fraise</t>
  </si>
  <si>
    <t>Avance en matière
(mm/mn)</t>
  </si>
  <si>
    <t>épaisseur matériau
(mm)</t>
  </si>
  <si>
    <t>diamètre
fraise
(mm)</t>
  </si>
  <si>
    <t xml:space="preserve">Balsa </t>
  </si>
  <si>
    <t xml:space="preserve">diamant </t>
  </si>
  <si>
    <t>matériau + 1</t>
  </si>
  <si>
    <t>profondeur 
de passe
(mm)</t>
  </si>
  <si>
    <t>Martyr</t>
  </si>
  <si>
    <t>roofmat</t>
  </si>
  <si>
    <t>2 dents</t>
  </si>
  <si>
    <t>mélaminé</t>
  </si>
  <si>
    <t xml:space="preserve">CTP coffrage </t>
  </si>
  <si>
    <t>9 et 18</t>
  </si>
  <si>
    <t>DURAL</t>
  </si>
  <si>
    <t>1 dent</t>
  </si>
  <si>
    <t>quelques blocages intempestifs du logiciel ???</t>
  </si>
  <si>
    <t>3 mm / passe possible (2,7 est un diviseur de l'épaisseur)</t>
  </si>
  <si>
    <t>Alu</t>
  </si>
  <si>
    <t>120
trochoïdal</t>
  </si>
  <si>
    <t>Parquet stratifié</t>
  </si>
  <si>
    <t xml:space="preserve">Epoxy </t>
  </si>
  <si>
    <t>dépron</t>
  </si>
  <si>
    <t>avec CNC 3018 PRO</t>
  </si>
  <si>
    <t>Vitesse rotation broche (T/mn)</t>
  </si>
  <si>
    <t>Observations</t>
  </si>
  <si>
    <t>Dépron</t>
  </si>
  <si>
    <t>pas trochoïdal 5 à 6 % - largeur trochoïdal : 15 %
CNC 3018 - https://www.youtube.com/watch?v=msgj-c55ZYQ
lubrification W 40</t>
  </si>
  <si>
    <t>500 mm/mn si petits détails sur pièce
Balsa jusqu'à 5 mm = 1 passe possible. Au-delà, 2 passes</t>
  </si>
  <si>
    <t>CTP okoumé</t>
  </si>
  <si>
    <t>CTP peuplier</t>
  </si>
  <si>
    <t>CTP hêtre</t>
  </si>
  <si>
    <t>1 et 2</t>
  </si>
  <si>
    <t>100 puis 150</t>
  </si>
  <si>
    <t>OK</t>
  </si>
  <si>
    <t>avec fraise diamant 1 mm : 200 mm/mn = bois brûlé. 400 mm/mn = casse fraise</t>
  </si>
  <si>
    <t>1 dent spécial alu</t>
  </si>
  <si>
    <t>2 mm</t>
  </si>
  <si>
    <t>CTP bouleau 7 plis</t>
  </si>
  <si>
    <t>Vitesse plongée (mm/mn)</t>
  </si>
  <si>
    <t>2 x CTP hêtre sandwich fibre de verre epoxy</t>
  </si>
  <si>
    <t xml:space="preserve">CTP hêtre </t>
  </si>
  <si>
    <t>CTP ordinaire 3 plis</t>
  </si>
  <si>
    <t>https://www.youtube.com/watch?v=Aj_K19ypC70</t>
  </si>
  <si>
    <t>EPP 20 et 30 kg/m3</t>
  </si>
  <si>
    <t>Vector Board</t>
  </si>
  <si>
    <t>bois dur (hetre)</t>
  </si>
  <si>
    <t>sans</t>
  </si>
  <si>
    <t>ISEL</t>
  </si>
  <si>
    <t>PVC Gravoply</t>
  </si>
  <si>
    <t>Paramètres de coupe validés</t>
  </si>
  <si>
    <t>gravure</t>
  </si>
  <si>
    <t>Dural</t>
  </si>
  <si>
    <t>isorel</t>
  </si>
  <si>
    <t>3 dent</t>
  </si>
  <si>
    <t>Plexiglas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</si>
</sst>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4" x14ac:knownFonts="1">
    <font>
      <sz val="11"/>
      <color theme="1"/>
      <name val="Calibri"/>
      <family val="2"/>
      <scheme val="minor"/>
    </font>
    <font>
      <sz val="11"/>
      <color theme="1"/>
      <name val="Wingdings"/>
      <charset val="2"/>
    </font>
    <font>
      <sz val="11"/>
      <color theme="1"/>
      <name val="Arial"/>
      <family val="2"/>
    </font>
    <font>
      <sz val="14"/>
      <color theme="1"/>
      <name val="Arial"/>
      <family val="2"/>
    </font>
    <font>
      <sz val="10"/>
      <color theme="1"/>
      <name val="Arial"/>
      <family val="2"/>
    </font>
    <font>
      <b/>
      <sz val="11"/>
      <color theme="1"/>
      <name val="Arial"/>
      <family val="2"/>
    </font>
    <font>
      <sz val="11"/>
      <color rgb="FF92D050"/>
      <name val="Arial"/>
      <family val="2"/>
    </font>
    <font>
      <sz val="11"/>
      <color theme="0"/>
      <name val="Arial"/>
      <family val="2"/>
    </font>
    <font>
      <b/>
      <sz val="11"/>
      <color rgb="FF0070C0"/>
      <name val="Arial"/>
      <family val="2"/>
    </font>
    <font>
      <b/>
      <sz val="11"/>
      <name val="Arial"/>
      <family val="2"/>
    </font>
    <font>
      <sz val="11"/>
      <name val="Arial"/>
      <family val="2"/>
    </font>
    <font>
      <i/>
      <sz val="11"/>
      <color theme="1"/>
      <name val="Arial"/>
      <family val="2"/>
    </font>
    <font>
      <b/>
      <sz val="11"/>
      <color theme="0"/>
      <name val="Arial"/>
      <family val="2"/>
    </font>
    <font>
      <sz val="10"/>
      <color rgb="FF92D050"/>
      <name val="Arial"/>
      <family val="2"/>
    </font>
    <font>
      <b/>
      <u/>
      <sz val="11"/>
      <color theme="1"/>
      <name val="Arial"/>
      <family val="2"/>
    </font>
    <font>
      <u/>
      <sz val="11"/>
      <color theme="1"/>
      <name val="Arial"/>
      <family val="2"/>
    </font>
    <font>
      <b/>
      <sz val="14"/>
      <color theme="1"/>
      <name val="Arial"/>
      <family val="2"/>
    </font>
    <font>
      <b/>
      <sz val="18"/>
      <color theme="1"/>
      <name val="Arial"/>
      <family val="2"/>
    </font>
    <font>
      <b/>
      <u/>
      <sz val="10"/>
      <color theme="1"/>
      <name val="Arial"/>
      <family val="2"/>
    </font>
    <font>
      <b/>
      <sz val="11"/>
      <color rgb="FFFF0000"/>
      <name val="Arial"/>
      <family val="2"/>
    </font>
    <font>
      <b/>
      <sz val="11"/>
      <color theme="1"/>
      <name val="Calibri"/>
      <family val="2"/>
      <scheme val="minor"/>
    </font>
    <font>
      <b/>
      <sz val="18"/>
      <color theme="1"/>
      <name val="Calibri"/>
      <family val="2"/>
      <scheme val="minor"/>
    </font>
    <font>
      <sz val="11"/>
      <color rgb="FFFF0000"/>
      <name val="Calibri"/>
      <family val="2"/>
      <scheme val="minor"/>
    </font>
    <font>
      <u/>
      <sz val="11"/>
      <color theme="10"/>
      <name val="Calibri"/>
      <family val="2"/>
      <scheme val="minor"/>
    </font>
  </fonts>
  <fills count="9">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DashDot">
        <color indexed="64"/>
      </left>
      <right/>
      <top style="mediumDashDot">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s>
  <cellStyleXfs count="2">
    <xf numFmtId="0" fontId="0" fillId="0" borderId="0"/>
    <xf numFmtId="0" fontId="23" fillId="0" borderId="0" applyNumberFormat="0" applyFill="0" applyBorder="0" applyAlignment="0" applyProtection="0"/>
  </cellStyleXfs>
  <cellXfs count="155">
    <xf numFmtId="0" fontId="0" fillId="0" borderId="0" xfId="0"/>
    <xf numFmtId="0" fontId="1" fillId="0" borderId="0" xfId="0" applyFont="1" applyAlignment="1">
      <alignment horizontal="center"/>
    </xf>
    <xf numFmtId="0" fontId="2" fillId="0" borderId="0" xfId="0" applyFont="1"/>
    <xf numFmtId="0" fontId="2" fillId="0" borderId="13" xfId="0" applyFont="1" applyBorder="1"/>
    <xf numFmtId="0" fontId="5" fillId="6" borderId="12" xfId="0" applyFont="1" applyFill="1" applyBorder="1"/>
    <xf numFmtId="0" fontId="2" fillId="0" borderId="12" xfId="0" applyFont="1" applyBorder="1"/>
    <xf numFmtId="0" fontId="2" fillId="0" borderId="10" xfId="0" applyFont="1" applyBorder="1" applyAlignment="1">
      <alignment horizontal="center"/>
    </xf>
    <xf numFmtId="0" fontId="2" fillId="0" borderId="0" xfId="0" applyFont="1" applyBorder="1" applyAlignment="1">
      <alignment horizontal="center"/>
    </xf>
    <xf numFmtId="0" fontId="2" fillId="0" borderId="0" xfId="0" applyFont="1" applyBorder="1"/>
    <xf numFmtId="0" fontId="2" fillId="0" borderId="11" xfId="0" applyFont="1" applyBorder="1"/>
    <xf numFmtId="0" fontId="8" fillId="3" borderId="0" xfId="0" applyFont="1" applyFill="1" applyBorder="1" applyAlignment="1">
      <alignment horizontal="center"/>
    </xf>
    <xf numFmtId="0" fontId="10" fillId="0" borderId="0" xfId="0" applyFont="1" applyFill="1" applyBorder="1" applyAlignment="1"/>
    <xf numFmtId="0" fontId="8" fillId="3" borderId="11" xfId="0" applyFont="1" applyFill="1" applyBorder="1" applyAlignment="1">
      <alignment horizontal="center"/>
    </xf>
    <xf numFmtId="2" fontId="8" fillId="3" borderId="11" xfId="0" applyNumberFormat="1" applyFont="1" applyFill="1" applyBorder="1" applyAlignment="1">
      <alignment horizontal="center"/>
    </xf>
    <xf numFmtId="164" fontId="8" fillId="3" borderId="11" xfId="0" applyNumberFormat="1" applyFont="1" applyFill="1" applyBorder="1" applyAlignment="1">
      <alignment horizontal="center"/>
    </xf>
    <xf numFmtId="1" fontId="8" fillId="3" borderId="11" xfId="0" applyNumberFormat="1" applyFont="1" applyFill="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5" fillId="0" borderId="13" xfId="0" applyFont="1" applyBorder="1" applyAlignment="1">
      <alignment horizontal="center"/>
    </xf>
    <xf numFmtId="1" fontId="5" fillId="0" borderId="14" xfId="0" applyNumberFormat="1" applyFont="1" applyBorder="1" applyAlignment="1">
      <alignment horizontal="center"/>
    </xf>
    <xf numFmtId="1" fontId="2" fillId="0" borderId="14" xfId="0" applyNumberFormat="1" applyFont="1" applyBorder="1" applyAlignment="1">
      <alignment horizontal="center"/>
    </xf>
    <xf numFmtId="0" fontId="10" fillId="0" borderId="0" xfId="0" applyFont="1" applyFill="1" applyAlignment="1">
      <alignment horizontal="left"/>
    </xf>
    <xf numFmtId="0" fontId="10" fillId="0" borderId="13" xfId="0" applyFont="1" applyFill="1" applyBorder="1" applyAlignment="1">
      <alignment horizontal="left"/>
    </xf>
    <xf numFmtId="0" fontId="9" fillId="6" borderId="21" xfId="0" applyFont="1" applyFill="1" applyBorder="1" applyAlignment="1">
      <alignment horizontal="left"/>
    </xf>
    <xf numFmtId="0" fontId="10" fillId="0" borderId="12" xfId="0" applyFont="1" applyFill="1" applyBorder="1" applyAlignment="1">
      <alignment horizontal="left"/>
    </xf>
    <xf numFmtId="0" fontId="7" fillId="5" borderId="10" xfId="0" applyFont="1" applyFill="1" applyBorder="1" applyAlignment="1"/>
    <xf numFmtId="0" fontId="2" fillId="0" borderId="10" xfId="0" applyFont="1" applyBorder="1"/>
    <xf numFmtId="0" fontId="7" fillId="5" borderId="10" xfId="0" applyFont="1" applyFill="1" applyBorder="1" applyAlignment="1">
      <alignment horizontal="center"/>
    </xf>
    <xf numFmtId="0" fontId="10" fillId="0" borderId="25" xfId="0" applyFont="1" applyFill="1" applyBorder="1" applyAlignment="1">
      <alignment horizontal="left"/>
    </xf>
    <xf numFmtId="0" fontId="10" fillId="0" borderId="10" xfId="0" applyFont="1" applyFill="1" applyBorder="1" applyAlignment="1">
      <alignment horizontal="left"/>
    </xf>
    <xf numFmtId="0" fontId="10" fillId="0" borderId="0" xfId="0" applyFont="1" applyFill="1" applyBorder="1" applyAlignment="1">
      <alignment horizontal="left"/>
    </xf>
    <xf numFmtId="0" fontId="2" fillId="0" borderId="8" xfId="0" applyFont="1" applyBorder="1"/>
    <xf numFmtId="0" fontId="2" fillId="0" borderId="0" xfId="0" applyFont="1" applyAlignment="1">
      <alignment horizontal="center"/>
    </xf>
    <xf numFmtId="0" fontId="5" fillId="0" borderId="0" xfId="0" applyFont="1" applyAlignment="1">
      <alignment horizontal="center"/>
    </xf>
    <xf numFmtId="0" fontId="4" fillId="0" borderId="0" xfId="0" applyFont="1" applyBorder="1" applyAlignment="1">
      <alignment horizontal="right"/>
    </xf>
    <xf numFmtId="0" fontId="2" fillId="0" borderId="0" xfId="0" applyFont="1" applyAlignment="1">
      <alignment vertical="top" wrapText="1"/>
    </xf>
    <xf numFmtId="0" fontId="2" fillId="0" borderId="0" xfId="0" applyFont="1" applyAlignment="1">
      <alignment horizontal="left" vertical="center" wrapText="1"/>
    </xf>
    <xf numFmtId="0" fontId="2" fillId="0" borderId="0" xfId="0" applyFont="1" applyFill="1" applyBorder="1" applyAlignment="1">
      <alignment vertical="center"/>
    </xf>
    <xf numFmtId="0" fontId="8" fillId="3" borderId="0" xfId="0" applyFont="1" applyFill="1" applyAlignment="1">
      <alignment horizontal="center" vertical="center" wrapText="1"/>
    </xf>
    <xf numFmtId="0" fontId="5" fillId="4" borderId="0" xfId="0" applyFont="1" applyFill="1" applyAlignment="1">
      <alignment horizontal="center" vertical="center" wrapText="1"/>
    </xf>
    <xf numFmtId="0" fontId="5" fillId="6" borderId="33" xfId="0" applyFont="1" applyFill="1" applyBorder="1"/>
    <xf numFmtId="0" fontId="2" fillId="0" borderId="30" xfId="0" applyFont="1" applyBorder="1" applyAlignment="1">
      <alignment vertical="top" wrapText="1"/>
    </xf>
    <xf numFmtId="0" fontId="2" fillId="0" borderId="31" xfId="0" applyFont="1" applyBorder="1" applyAlignment="1">
      <alignment vertical="top" wrapText="1"/>
    </xf>
    <xf numFmtId="0" fontId="2" fillId="0" borderId="29" xfId="0" applyFont="1" applyBorder="1"/>
    <xf numFmtId="0" fontId="5" fillId="6" borderId="27" xfId="0" applyFont="1" applyFill="1" applyBorder="1"/>
    <xf numFmtId="0" fontId="2" fillId="0" borderId="30" xfId="0" applyFont="1" applyBorder="1"/>
    <xf numFmtId="0" fontId="2" fillId="0" borderId="31" xfId="0" applyFont="1" applyBorder="1"/>
    <xf numFmtId="0" fontId="3" fillId="0" borderId="0" xfId="0" applyFont="1" applyBorder="1" applyAlignment="1">
      <alignment vertical="center"/>
    </xf>
    <xf numFmtId="0" fontId="2" fillId="7" borderId="10" xfId="0" applyFont="1" applyFill="1" applyBorder="1" applyAlignment="1">
      <alignment horizontal="center"/>
    </xf>
    <xf numFmtId="0" fontId="2" fillId="7" borderId="0" xfId="0" applyFont="1" applyFill="1" applyBorder="1" applyAlignment="1">
      <alignment horizontal="center"/>
    </xf>
    <xf numFmtId="0" fontId="2" fillId="7" borderId="12" xfId="0" applyFont="1" applyFill="1" applyBorder="1" applyAlignment="1">
      <alignment horizontal="center"/>
    </xf>
    <xf numFmtId="0" fontId="2" fillId="7" borderId="13" xfId="0" applyFont="1" applyFill="1" applyBorder="1" applyAlignment="1">
      <alignment horizontal="center"/>
    </xf>
    <xf numFmtId="0" fontId="0" fillId="0" borderId="0" xfId="0" applyAlignment="1">
      <alignment horizontal="center" vertical="center"/>
    </xf>
    <xf numFmtId="0" fontId="20" fillId="0" borderId="0" xfId="0" applyFont="1" applyAlignment="1">
      <alignment horizontal="center" vertical="center"/>
    </xf>
    <xf numFmtId="0" fontId="0" fillId="0" borderId="1" xfId="0" applyBorder="1" applyAlignment="1">
      <alignment horizontal="center" vertical="center"/>
    </xf>
    <xf numFmtId="0" fontId="20" fillId="3" borderId="1" xfId="0" applyFont="1" applyFill="1" applyBorder="1" applyAlignment="1">
      <alignment horizontal="center" vertical="center" wrapText="1"/>
    </xf>
    <xf numFmtId="0" fontId="0" fillId="0" borderId="1" xfId="0" applyBorder="1" applyAlignment="1">
      <alignment horizontal="left" vertical="center"/>
    </xf>
    <xf numFmtId="0" fontId="0" fillId="0" borderId="0" xfId="0" applyAlignment="1">
      <alignment horizontal="lef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3" fontId="0" fillId="0" borderId="1" xfId="0" applyNumberFormat="1" applyBorder="1" applyAlignment="1">
      <alignment horizontal="center" vertical="center"/>
    </xf>
    <xf numFmtId="3" fontId="0" fillId="8" borderId="1" xfId="0" applyNumberFormat="1" applyFill="1" applyBorder="1" applyAlignment="1">
      <alignment horizontal="center" vertical="center"/>
    </xf>
    <xf numFmtId="0" fontId="22" fillId="0" borderId="1" xfId="0" applyFont="1" applyBorder="1" applyAlignment="1">
      <alignment horizontal="left" vertical="center" wrapText="1"/>
    </xf>
    <xf numFmtId="0" fontId="0" fillId="7" borderId="1" xfId="0" applyFill="1" applyBorder="1" applyAlignment="1">
      <alignment horizontal="center" vertical="center"/>
    </xf>
    <xf numFmtId="0" fontId="0" fillId="7" borderId="1" xfId="0" applyFill="1" applyBorder="1" applyAlignment="1">
      <alignment horizontal="center" vertical="center" wrapText="1"/>
    </xf>
    <xf numFmtId="0" fontId="23" fillId="0" borderId="0" xfId="1" applyAlignment="1">
      <alignment horizontal="left" vertical="center"/>
    </xf>
    <xf numFmtId="3" fontId="0" fillId="7" borderId="1" xfId="0" applyNumberFormat="1" applyFill="1" applyBorder="1" applyAlignment="1">
      <alignment horizontal="center" vertical="center"/>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21" fillId="0" borderId="13" xfId="0" applyFont="1" applyBorder="1" applyAlignment="1">
      <alignment horizontal="left" vertical="center"/>
    </xf>
    <xf numFmtId="1" fontId="9" fillId="4" borderId="13" xfId="0" applyNumberFormat="1" applyFont="1" applyFill="1" applyBorder="1" applyAlignment="1">
      <alignment horizontal="center"/>
    </xf>
    <xf numFmtId="1" fontId="9" fillId="4" borderId="14" xfId="0" applyNumberFormat="1" applyFont="1" applyFill="1" applyBorder="1" applyAlignment="1">
      <alignment horizontal="center"/>
    </xf>
    <xf numFmtId="0" fontId="8" fillId="3" borderId="0" xfId="0" applyFont="1" applyFill="1" applyAlignment="1">
      <alignment horizontal="center"/>
    </xf>
    <xf numFmtId="1" fontId="9" fillId="4" borderId="0" xfId="0" applyNumberFormat="1" applyFont="1" applyFill="1" applyAlignment="1">
      <alignment horizontal="center"/>
    </xf>
    <xf numFmtId="0" fontId="2" fillId="0" borderId="4" xfId="0" applyFont="1" applyBorder="1" applyAlignment="1">
      <alignment horizontal="left"/>
    </xf>
    <xf numFmtId="0" fontId="2" fillId="0" borderId="5" xfId="0" applyFont="1" applyBorder="1" applyAlignment="1">
      <alignment horizontal="left"/>
    </xf>
    <xf numFmtId="0" fontId="2" fillId="0" borderId="6" xfId="0" applyFont="1" applyBorder="1" applyAlignment="1">
      <alignment horizontal="left"/>
    </xf>
    <xf numFmtId="0" fontId="2" fillId="0" borderId="18" xfId="0" applyFont="1" applyBorder="1" applyAlignment="1">
      <alignment horizontal="left"/>
    </xf>
    <xf numFmtId="0" fontId="2" fillId="0" borderId="19" xfId="0" applyFont="1" applyBorder="1" applyAlignment="1">
      <alignment horizontal="left"/>
    </xf>
    <xf numFmtId="0" fontId="2" fillId="0" borderId="20" xfId="0" applyFont="1" applyBorder="1" applyAlignment="1">
      <alignment horizontal="left"/>
    </xf>
    <xf numFmtId="0" fontId="2" fillId="0" borderId="2" xfId="0" applyFont="1" applyBorder="1" applyAlignment="1">
      <alignment horizontal="left"/>
    </xf>
    <xf numFmtId="0" fontId="2" fillId="0" borderId="1" xfId="0" applyFont="1" applyBorder="1" applyAlignment="1">
      <alignment horizontal="left"/>
    </xf>
    <xf numFmtId="0" fontId="2" fillId="0" borderId="3" xfId="0" applyFont="1" applyBorder="1" applyAlignment="1">
      <alignment horizontal="left"/>
    </xf>
    <xf numFmtId="0" fontId="6" fillId="2" borderId="7" xfId="0" applyFont="1" applyFill="1" applyBorder="1" applyAlignment="1">
      <alignment horizontal="center"/>
    </xf>
    <xf numFmtId="0" fontId="6" fillId="2" borderId="8" xfId="0" applyFont="1" applyFill="1" applyBorder="1" applyAlignment="1">
      <alignment horizontal="center"/>
    </xf>
    <xf numFmtId="0" fontId="6" fillId="2" borderId="9" xfId="0" applyFont="1" applyFill="1" applyBorder="1" applyAlignment="1">
      <alignment horizontal="center"/>
    </xf>
    <xf numFmtId="0" fontId="7" fillId="2" borderId="10" xfId="0" applyFont="1" applyFill="1" applyBorder="1" applyAlignment="1">
      <alignment horizontal="center"/>
    </xf>
    <xf numFmtId="0" fontId="7" fillId="2" borderId="0" xfId="0" applyFont="1" applyFill="1" applyBorder="1" applyAlignment="1">
      <alignment horizontal="center"/>
    </xf>
    <xf numFmtId="0" fontId="7" fillId="2" borderId="11" xfId="0" applyFont="1" applyFill="1" applyBorder="1" applyAlignment="1">
      <alignment horizontal="center"/>
    </xf>
    <xf numFmtId="0" fontId="2" fillId="0" borderId="10" xfId="0" applyFont="1" applyBorder="1" applyAlignment="1">
      <alignment horizontal="left"/>
    </xf>
    <xf numFmtId="0" fontId="2" fillId="0" borderId="0" xfId="0" applyFont="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2" borderId="17" xfId="0" applyFont="1" applyFill="1" applyBorder="1" applyAlignment="1">
      <alignment horizontal="left"/>
    </xf>
    <xf numFmtId="0" fontId="10" fillId="0" borderId="0" xfId="0" applyFont="1" applyFill="1" applyAlignment="1">
      <alignment horizontal="left"/>
    </xf>
    <xf numFmtId="0" fontId="9" fillId="4" borderId="7" xfId="0" applyFont="1" applyFill="1" applyBorder="1" applyAlignment="1">
      <alignment horizontal="center"/>
    </xf>
    <xf numFmtId="0" fontId="9" fillId="4" borderId="8" xfId="0" applyFont="1" applyFill="1" applyBorder="1" applyAlignment="1">
      <alignment horizontal="center"/>
    </xf>
    <xf numFmtId="0" fontId="9" fillId="4" borderId="9" xfId="0" applyFont="1" applyFill="1" applyBorder="1" applyAlignment="1">
      <alignment horizontal="center"/>
    </xf>
    <xf numFmtId="0" fontId="19" fillId="4" borderId="7" xfId="0" applyFont="1" applyFill="1" applyBorder="1" applyAlignment="1">
      <alignment horizontal="center"/>
    </xf>
    <xf numFmtId="0" fontId="19" fillId="4" borderId="8" xfId="0" applyFont="1" applyFill="1" applyBorder="1" applyAlignment="1">
      <alignment horizontal="center"/>
    </xf>
    <xf numFmtId="0" fontId="19" fillId="4" borderId="9" xfId="0" applyFont="1" applyFill="1" applyBorder="1" applyAlignment="1">
      <alignment horizontal="center"/>
    </xf>
    <xf numFmtId="0" fontId="2" fillId="0" borderId="10" xfId="0" applyFont="1" applyBorder="1" applyAlignment="1">
      <alignment horizontal="center"/>
    </xf>
    <xf numFmtId="0" fontId="2" fillId="0" borderId="0" xfId="0" applyFont="1" applyBorder="1" applyAlignment="1">
      <alignment horizontal="center"/>
    </xf>
    <xf numFmtId="0" fontId="11" fillId="0" borderId="10" xfId="0" applyFont="1" applyBorder="1" applyAlignment="1">
      <alignment horizontal="center"/>
    </xf>
    <xf numFmtId="0" fontId="11" fillId="0" borderId="0" xfId="0" applyFont="1" applyBorder="1" applyAlignment="1">
      <alignment horizontal="center"/>
    </xf>
    <xf numFmtId="0" fontId="10" fillId="0" borderId="0" xfId="0" applyFont="1" applyFill="1" applyAlignment="1">
      <alignment horizontal="center"/>
    </xf>
    <xf numFmtId="0" fontId="10" fillId="0" borderId="12" xfId="0" applyFont="1" applyFill="1" applyBorder="1" applyAlignment="1">
      <alignment horizontal="center"/>
    </xf>
    <xf numFmtId="0" fontId="10" fillId="0" borderId="13" xfId="0" applyFont="1" applyFill="1" applyBorder="1" applyAlignment="1">
      <alignment horizontal="center"/>
    </xf>
    <xf numFmtId="1" fontId="5" fillId="4" borderId="0" xfId="0" applyNumberFormat="1" applyFont="1" applyFill="1" applyAlignment="1">
      <alignment horizontal="center"/>
    </xf>
    <xf numFmtId="0" fontId="10" fillId="0" borderId="10" xfId="0" applyFont="1" applyFill="1" applyBorder="1" applyAlignment="1">
      <alignment horizontal="center"/>
    </xf>
    <xf numFmtId="0" fontId="10" fillId="0" borderId="0" xfId="0" applyFont="1" applyFill="1" applyBorder="1" applyAlignment="1">
      <alignment horizontal="center"/>
    </xf>
    <xf numFmtId="0" fontId="2" fillId="0" borderId="26" xfId="0" applyFont="1" applyBorder="1" applyAlignment="1">
      <alignment horizontal="left"/>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7" fillId="0" borderId="24" xfId="0" applyFont="1" applyBorder="1" applyAlignment="1">
      <alignment horizontal="center" vertical="center"/>
    </xf>
    <xf numFmtId="0" fontId="4" fillId="0" borderId="26" xfId="0" applyFont="1" applyBorder="1" applyAlignment="1">
      <alignment horizontal="right"/>
    </xf>
    <xf numFmtId="0" fontId="13" fillId="2" borderId="7" xfId="0" applyFont="1" applyFill="1" applyBorder="1" applyAlignment="1">
      <alignment horizontal="center" vertical="top" wrapText="1"/>
    </xf>
    <xf numFmtId="0" fontId="13" fillId="2" borderId="8" xfId="0" applyFont="1" applyFill="1" applyBorder="1" applyAlignment="1">
      <alignment horizontal="center" vertical="top"/>
    </xf>
    <xf numFmtId="0" fontId="13" fillId="2" borderId="9" xfId="0" applyFont="1" applyFill="1" applyBorder="1" applyAlignment="1">
      <alignment horizontal="center" vertical="top"/>
    </xf>
    <xf numFmtId="0" fontId="13" fillId="2" borderId="10" xfId="0" applyFont="1" applyFill="1" applyBorder="1" applyAlignment="1">
      <alignment horizontal="center" vertical="top"/>
    </xf>
    <xf numFmtId="0" fontId="13" fillId="2" borderId="0" xfId="0" applyFont="1" applyFill="1" applyBorder="1" applyAlignment="1">
      <alignment horizontal="center" vertical="top"/>
    </xf>
    <xf numFmtId="0" fontId="13" fillId="2" borderId="11" xfId="0" applyFont="1" applyFill="1" applyBorder="1" applyAlignment="1">
      <alignment horizontal="center" vertical="top"/>
    </xf>
    <xf numFmtId="0" fontId="5" fillId="4" borderId="0" xfId="0" applyFont="1" applyFill="1" applyAlignment="1">
      <alignment horizontal="center"/>
    </xf>
    <xf numFmtId="0" fontId="12" fillId="2" borderId="0" xfId="0" applyFont="1" applyFill="1" applyAlignment="1">
      <alignment horizontal="center"/>
    </xf>
    <xf numFmtId="0" fontId="17" fillId="0" borderId="22"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16" fillId="0" borderId="0" xfId="0" applyFont="1" applyAlignment="1">
      <alignment horizontal="center" vertical="center"/>
    </xf>
    <xf numFmtId="164" fontId="8" fillId="3" borderId="0" xfId="0" applyNumberFormat="1" applyFont="1" applyFill="1" applyAlignment="1">
      <alignment horizontal="center"/>
    </xf>
    <xf numFmtId="164" fontId="5" fillId="4" borderId="0" xfId="0" applyNumberFormat="1" applyFont="1" applyFill="1" applyAlignment="1">
      <alignment horizontal="center"/>
    </xf>
    <xf numFmtId="0" fontId="2" fillId="0" borderId="0" xfId="0" applyFont="1" applyBorder="1" applyAlignment="1">
      <alignment horizontal="left" vertical="center" wrapText="1"/>
    </xf>
    <xf numFmtId="0" fontId="2" fillId="0" borderId="29" xfId="0" applyFont="1" applyBorder="1" applyAlignment="1">
      <alignment horizontal="left" vertical="center" wrapText="1"/>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4" fillId="0" borderId="0" xfId="0" applyFont="1" applyAlignment="1">
      <alignment horizontal="right" vertical="center"/>
    </xf>
    <xf numFmtId="0" fontId="4" fillId="0" borderId="0" xfId="0" applyFont="1" applyBorder="1" applyAlignment="1">
      <alignment horizontal="right"/>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2" fillId="0" borderId="36" xfId="0" applyFont="1" applyBorder="1" applyAlignment="1">
      <alignment horizontal="left" vertical="center" wrapText="1"/>
    </xf>
    <xf numFmtId="0" fontId="2" fillId="0" borderId="37" xfId="0" applyFont="1" applyBorder="1" applyAlignment="1">
      <alignment horizontal="left" vertical="center" wrapText="1"/>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40" xfId="0" applyFont="1" applyBorder="1" applyAlignment="1">
      <alignment horizontal="left" vertical="center" wrapText="1"/>
    </xf>
    <xf numFmtId="0" fontId="2" fillId="0" borderId="41" xfId="0" applyFont="1" applyBorder="1" applyAlignment="1">
      <alignment horizontal="left" vertical="center" wrapText="1"/>
    </xf>
    <xf numFmtId="0" fontId="2" fillId="0" borderId="28" xfId="0" applyFont="1" applyBorder="1" applyAlignment="1">
      <alignment horizontal="left" vertical="center" wrapText="1"/>
    </xf>
    <xf numFmtId="0" fontId="2" fillId="0" borderId="30" xfId="0" applyFont="1" applyBorder="1" applyAlignment="1">
      <alignment horizontal="left" vertical="center" wrapText="1"/>
    </xf>
  </cellXfs>
  <cellStyles count="2">
    <cellStyle name="Lien hypertexte" xfId="1" builtinId="8"/>
    <cellStyle name="Normal" xfId="0" builtinId="0"/>
  </cellStyles>
  <dxfs count="5">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gif"/><Relationship Id="rId1" Type="http://schemas.openxmlformats.org/officeDocument/2006/relationships/image" Target="../media/image1.gif"/><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238125</xdr:colOff>
      <xdr:row>10</xdr:row>
      <xdr:rowOff>9525</xdr:rowOff>
    </xdr:from>
    <xdr:to>
      <xdr:col>2</xdr:col>
      <xdr:colOff>600075</xdr:colOff>
      <xdr:row>12</xdr:row>
      <xdr:rowOff>114300</xdr:rowOff>
    </xdr:to>
    <xdr:pic>
      <xdr:nvPicPr>
        <xdr:cNvPr id="3" name="Image 2" descr="formule_n.gif"/>
        <xdr:cNvPicPr/>
      </xdr:nvPicPr>
      <xdr:blipFill>
        <a:blip xmlns:r="http://schemas.openxmlformats.org/officeDocument/2006/relationships" r:embed="rId1" cstate="print"/>
        <a:stretch>
          <a:fillRect/>
        </a:stretch>
      </xdr:blipFill>
      <xdr:spPr>
        <a:xfrm>
          <a:off x="238125" y="1152525"/>
          <a:ext cx="1123950" cy="485775"/>
        </a:xfrm>
        <a:prstGeom prst="rect">
          <a:avLst/>
        </a:prstGeom>
      </xdr:spPr>
    </xdr:pic>
    <xdr:clientData/>
  </xdr:twoCellAnchor>
  <xdr:twoCellAnchor editAs="oneCell">
    <xdr:from>
      <xdr:col>6</xdr:col>
      <xdr:colOff>190500</xdr:colOff>
      <xdr:row>10</xdr:row>
      <xdr:rowOff>133350</xdr:rowOff>
    </xdr:from>
    <xdr:to>
      <xdr:col>7</xdr:col>
      <xdr:colOff>561975</xdr:colOff>
      <xdr:row>11</xdr:row>
      <xdr:rowOff>95250</xdr:rowOff>
    </xdr:to>
    <xdr:pic>
      <xdr:nvPicPr>
        <xdr:cNvPr id="5" name="Image 4" descr="CodeCogsEqn(2).gif"/>
        <xdr:cNvPicPr/>
      </xdr:nvPicPr>
      <xdr:blipFill>
        <a:blip xmlns:r="http://schemas.openxmlformats.org/officeDocument/2006/relationships" r:embed="rId2" cstate="print"/>
        <a:stretch>
          <a:fillRect/>
        </a:stretch>
      </xdr:blipFill>
      <xdr:spPr>
        <a:xfrm>
          <a:off x="4017818" y="2809009"/>
          <a:ext cx="1133475" cy="152400"/>
        </a:xfrm>
        <a:prstGeom prst="rect">
          <a:avLst/>
        </a:prstGeom>
        <a:solidFill>
          <a:srgbClr val="FFFF00"/>
        </a:solidFill>
      </xdr:spPr>
    </xdr:pic>
    <xdr:clientData/>
  </xdr:twoCellAnchor>
  <xdr:twoCellAnchor editAs="oneCell">
    <xdr:from>
      <xdr:col>1</xdr:col>
      <xdr:colOff>46513</xdr:colOff>
      <xdr:row>0</xdr:row>
      <xdr:rowOff>102054</xdr:rowOff>
    </xdr:from>
    <xdr:to>
      <xdr:col>3</xdr:col>
      <xdr:colOff>689804</xdr:colOff>
      <xdr:row>0</xdr:row>
      <xdr:rowOff>700768</xdr:rowOff>
    </xdr:to>
    <xdr:pic>
      <xdr:nvPicPr>
        <xdr:cNvPr id="6" name="Ima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1852" y="299358"/>
          <a:ext cx="2167291" cy="598714"/>
        </a:xfrm>
        <a:prstGeom prst="rect">
          <a:avLst/>
        </a:prstGeom>
      </xdr:spPr>
    </xdr:pic>
    <xdr:clientData/>
  </xdr:twoCellAnchor>
  <xdr:twoCellAnchor editAs="oneCell">
    <xdr:from>
      <xdr:col>10</xdr:col>
      <xdr:colOff>81242</xdr:colOff>
      <xdr:row>0</xdr:row>
      <xdr:rowOff>661231</xdr:rowOff>
    </xdr:from>
    <xdr:to>
      <xdr:col>21</xdr:col>
      <xdr:colOff>197811</xdr:colOff>
      <xdr:row>11</xdr:row>
      <xdr:rowOff>95250</xdr:rowOff>
    </xdr:to>
    <xdr:pic>
      <xdr:nvPicPr>
        <xdr:cNvPr id="4" name="Image 3"/>
        <xdr:cNvPicPr>
          <a:picLocks noChangeAspect="1"/>
        </xdr:cNvPicPr>
      </xdr:nvPicPr>
      <xdr:blipFill>
        <a:blip xmlns:r="http://schemas.openxmlformats.org/officeDocument/2006/relationships" r:embed="rId4"/>
        <a:stretch>
          <a:fillRect/>
        </a:stretch>
      </xdr:blipFill>
      <xdr:spPr>
        <a:xfrm>
          <a:off x="7015442" y="661231"/>
          <a:ext cx="8498569" cy="2101019"/>
        </a:xfrm>
        <a:prstGeom prst="rect">
          <a:avLst/>
        </a:prstGeom>
      </xdr:spPr>
    </xdr:pic>
    <xdr:clientData/>
  </xdr:twoCellAnchor>
  <xdr:twoCellAnchor editAs="oneCell">
    <xdr:from>
      <xdr:col>10</xdr:col>
      <xdr:colOff>147358</xdr:colOff>
      <xdr:row>11</xdr:row>
      <xdr:rowOff>166287</xdr:rowOff>
    </xdr:from>
    <xdr:to>
      <xdr:col>22</xdr:col>
      <xdr:colOff>685799</xdr:colOff>
      <xdr:row>33</xdr:row>
      <xdr:rowOff>95797</xdr:rowOff>
    </xdr:to>
    <xdr:pic>
      <xdr:nvPicPr>
        <xdr:cNvPr id="2" name="Image 1"/>
        <xdr:cNvPicPr>
          <a:picLocks noChangeAspect="1"/>
        </xdr:cNvPicPr>
      </xdr:nvPicPr>
      <xdr:blipFill>
        <a:blip xmlns:r="http://schemas.openxmlformats.org/officeDocument/2006/relationships" r:embed="rId5"/>
        <a:stretch>
          <a:fillRect/>
        </a:stretch>
      </xdr:blipFill>
      <xdr:spPr>
        <a:xfrm>
          <a:off x="7081558" y="2833287"/>
          <a:ext cx="9682441" cy="40538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46514</xdr:colOff>
      <xdr:row>1</xdr:row>
      <xdr:rowOff>111579</xdr:rowOff>
    </xdr:from>
    <xdr:to>
      <xdr:col>3</xdr:col>
      <xdr:colOff>485776</xdr:colOff>
      <xdr:row>1</xdr:row>
      <xdr:rowOff>653930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0339" y="302079"/>
          <a:ext cx="1963262" cy="5423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217963</xdr:colOff>
      <xdr:row>1</xdr:row>
      <xdr:rowOff>102054</xdr:rowOff>
    </xdr:from>
    <xdr:to>
      <xdr:col>4</xdr:col>
      <xdr:colOff>99254</xdr:colOff>
      <xdr:row>1</xdr:row>
      <xdr:rowOff>700768</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38" y="292554"/>
          <a:ext cx="2167291" cy="59871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youtube.com/watch?v=Aj_K19ypC70"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41"/>
  <sheetViews>
    <sheetView tabSelected="1" zoomScale="70" zoomScaleNormal="70" workbookViewId="0">
      <pane ySplit="2" topLeftCell="A3" activePane="bottomLeft" state="frozen"/>
      <selection pane="bottomLeft" activeCell="B6" sqref="B6"/>
    </sheetView>
  </sheetViews>
  <sheetFormatPr baseColWidth="10" defaultRowHeight="15" x14ac:dyDescent="0.25"/>
  <cols>
    <col min="1" max="1" width="22.85546875" style="52" customWidth="1"/>
    <col min="2" max="2" width="13.7109375" style="52" customWidth="1"/>
    <col min="3" max="3" width="23.140625" style="52" customWidth="1"/>
    <col min="4" max="6" width="11.7109375" style="52" customWidth="1"/>
    <col min="7" max="9" width="14" style="52" customWidth="1"/>
    <col min="10" max="10" width="61.7109375" style="57" customWidth="1"/>
  </cols>
  <sheetData>
    <row r="1" spans="1:10" ht="27.75" customHeight="1" x14ac:dyDescent="0.25">
      <c r="A1" s="69" t="s">
        <v>110</v>
      </c>
      <c r="B1" s="69"/>
      <c r="C1" s="69"/>
      <c r="D1" s="69"/>
      <c r="E1" s="69"/>
      <c r="F1" s="69"/>
      <c r="G1" s="69"/>
      <c r="H1" s="69"/>
      <c r="I1" s="69"/>
      <c r="J1" s="69"/>
    </row>
    <row r="2" spans="1:10" s="53" customFormat="1" ht="45" x14ac:dyDescent="0.25">
      <c r="A2" s="55" t="s">
        <v>59</v>
      </c>
      <c r="B2" s="55" t="s">
        <v>62</v>
      </c>
      <c r="C2" s="55" t="s">
        <v>60</v>
      </c>
      <c r="D2" s="55" t="s">
        <v>63</v>
      </c>
      <c r="E2" s="55" t="s">
        <v>61</v>
      </c>
      <c r="F2" s="55" t="s">
        <v>99</v>
      </c>
      <c r="G2" s="55" t="s">
        <v>67</v>
      </c>
      <c r="H2" s="55" t="s">
        <v>84</v>
      </c>
      <c r="I2" s="55" t="s">
        <v>68</v>
      </c>
      <c r="J2" s="55" t="s">
        <v>85</v>
      </c>
    </row>
    <row r="3" spans="1:10" ht="30" customHeight="1" x14ac:dyDescent="0.25">
      <c r="A3" s="58" t="s">
        <v>86</v>
      </c>
      <c r="B3" s="54">
        <v>6</v>
      </c>
      <c r="C3" s="54" t="s">
        <v>65</v>
      </c>
      <c r="D3" s="63" t="s">
        <v>92</v>
      </c>
      <c r="E3" s="63">
        <v>2000</v>
      </c>
      <c r="F3" s="54">
        <v>500</v>
      </c>
      <c r="G3" s="54" t="s">
        <v>66</v>
      </c>
      <c r="H3" s="60">
        <v>14000</v>
      </c>
      <c r="I3" s="54" t="s">
        <v>69</v>
      </c>
      <c r="J3" s="56"/>
    </row>
    <row r="4" spans="1:10" ht="30" customHeight="1" x14ac:dyDescent="0.25">
      <c r="A4" s="58" t="s">
        <v>64</v>
      </c>
      <c r="B4" s="54">
        <v>2</v>
      </c>
      <c r="C4" s="54" t="s">
        <v>65</v>
      </c>
      <c r="D4" s="63">
        <v>1</v>
      </c>
      <c r="E4" s="63">
        <v>1000</v>
      </c>
      <c r="F4" s="54"/>
      <c r="G4" s="54" t="s">
        <v>66</v>
      </c>
      <c r="H4" s="60">
        <v>14000</v>
      </c>
      <c r="I4" s="54" t="s">
        <v>69</v>
      </c>
      <c r="J4" s="59" t="s">
        <v>88</v>
      </c>
    </row>
    <row r="5" spans="1:10" ht="30" customHeight="1" x14ac:dyDescent="0.25">
      <c r="A5" s="58" t="s">
        <v>89</v>
      </c>
      <c r="B5" s="54">
        <v>15</v>
      </c>
      <c r="C5" s="54" t="s">
        <v>70</v>
      </c>
      <c r="D5" s="63">
        <v>3.1749999999999998</v>
      </c>
      <c r="E5" s="63">
        <v>500</v>
      </c>
      <c r="F5" s="54"/>
      <c r="G5" s="54">
        <v>2.7</v>
      </c>
      <c r="H5" s="60">
        <v>14000</v>
      </c>
      <c r="I5" s="54" t="s">
        <v>71</v>
      </c>
      <c r="J5" s="56" t="s">
        <v>77</v>
      </c>
    </row>
    <row r="6" spans="1:10" ht="30" customHeight="1" x14ac:dyDescent="0.25">
      <c r="A6" s="58" t="s">
        <v>72</v>
      </c>
      <c r="B6" s="54" t="s">
        <v>73</v>
      </c>
      <c r="C6" s="54" t="s">
        <v>70</v>
      </c>
      <c r="D6" s="63">
        <v>3.1749999999999998</v>
      </c>
      <c r="E6" s="63">
        <v>500</v>
      </c>
      <c r="F6" s="54"/>
      <c r="G6" s="54">
        <v>2.7</v>
      </c>
      <c r="H6" s="60">
        <v>14000</v>
      </c>
      <c r="I6" s="54" t="s">
        <v>71</v>
      </c>
      <c r="J6" s="56"/>
    </row>
    <row r="7" spans="1:10" ht="30" customHeight="1" x14ac:dyDescent="0.25">
      <c r="A7" s="58" t="s">
        <v>90</v>
      </c>
      <c r="B7" s="54">
        <v>4</v>
      </c>
      <c r="C7" s="54" t="s">
        <v>70</v>
      </c>
      <c r="D7" s="63">
        <v>2</v>
      </c>
      <c r="E7" s="63">
        <v>350</v>
      </c>
      <c r="F7" s="54"/>
      <c r="G7" s="54" t="s">
        <v>66</v>
      </c>
      <c r="H7" s="60">
        <v>14000</v>
      </c>
      <c r="I7" s="54" t="s">
        <v>71</v>
      </c>
      <c r="J7" s="62" t="s">
        <v>95</v>
      </c>
    </row>
    <row r="8" spans="1:10" ht="30" customHeight="1" x14ac:dyDescent="0.25">
      <c r="A8" s="58" t="s">
        <v>102</v>
      </c>
      <c r="B8" s="54">
        <v>5</v>
      </c>
      <c r="C8" s="54" t="s">
        <v>70</v>
      </c>
      <c r="D8" s="63">
        <v>2</v>
      </c>
      <c r="E8" s="63">
        <v>400</v>
      </c>
      <c r="F8" s="54">
        <v>150</v>
      </c>
      <c r="G8" s="54">
        <v>3</v>
      </c>
      <c r="H8" s="60">
        <v>14000</v>
      </c>
      <c r="I8" s="54" t="s">
        <v>71</v>
      </c>
      <c r="J8" s="56"/>
    </row>
    <row r="9" spans="1:10" ht="30" customHeight="1" x14ac:dyDescent="0.25">
      <c r="A9" s="58" t="s">
        <v>98</v>
      </c>
      <c r="B9" s="54">
        <v>4</v>
      </c>
      <c r="C9" s="54" t="s">
        <v>70</v>
      </c>
      <c r="D9" s="63">
        <v>2</v>
      </c>
      <c r="E9" s="63">
        <v>400</v>
      </c>
      <c r="F9" s="54">
        <v>100</v>
      </c>
      <c r="G9" s="54">
        <v>2.5</v>
      </c>
      <c r="H9" s="60">
        <v>14000</v>
      </c>
      <c r="I9" s="54" t="s">
        <v>71</v>
      </c>
      <c r="J9" s="59"/>
    </row>
    <row r="10" spans="1:10" ht="30" customHeight="1" x14ac:dyDescent="0.25">
      <c r="A10" s="58" t="s">
        <v>91</v>
      </c>
      <c r="B10" s="54">
        <v>0.8</v>
      </c>
      <c r="C10" s="54" t="s">
        <v>70</v>
      </c>
      <c r="D10" s="63">
        <v>2</v>
      </c>
      <c r="E10" s="63">
        <v>350</v>
      </c>
      <c r="F10" s="54"/>
      <c r="G10" s="54" t="s">
        <v>66</v>
      </c>
      <c r="H10" s="60">
        <v>14000</v>
      </c>
      <c r="I10" s="54" t="s">
        <v>71</v>
      </c>
      <c r="J10" s="56"/>
    </row>
    <row r="11" spans="1:10" ht="30" customHeight="1" x14ac:dyDescent="0.25">
      <c r="A11" s="58" t="s">
        <v>101</v>
      </c>
      <c r="B11" s="54">
        <v>0.8</v>
      </c>
      <c r="C11" s="54" t="s">
        <v>70</v>
      </c>
      <c r="D11" s="63">
        <v>1</v>
      </c>
      <c r="E11" s="63">
        <v>150</v>
      </c>
      <c r="F11" s="54">
        <v>50</v>
      </c>
      <c r="G11" s="54">
        <v>1.5</v>
      </c>
      <c r="H11" s="60">
        <v>14000</v>
      </c>
      <c r="I11" s="54" t="s">
        <v>71</v>
      </c>
      <c r="J11" s="56"/>
    </row>
    <row r="12" spans="1:10" ht="30" customHeight="1" x14ac:dyDescent="0.25">
      <c r="A12" s="58" t="s">
        <v>100</v>
      </c>
      <c r="B12" s="54">
        <v>2</v>
      </c>
      <c r="C12" s="54" t="s">
        <v>70</v>
      </c>
      <c r="D12" s="63">
        <v>1</v>
      </c>
      <c r="E12" s="63">
        <v>150</v>
      </c>
      <c r="F12" s="54">
        <v>50</v>
      </c>
      <c r="G12" s="54">
        <v>1.5</v>
      </c>
      <c r="H12" s="60">
        <v>14000</v>
      </c>
      <c r="I12" s="54" t="s">
        <v>71</v>
      </c>
      <c r="J12" s="56"/>
    </row>
    <row r="13" spans="1:10" ht="30" customHeight="1" x14ac:dyDescent="0.25">
      <c r="A13" s="58" t="s">
        <v>74</v>
      </c>
      <c r="B13" s="54">
        <v>3</v>
      </c>
      <c r="C13" s="54" t="s">
        <v>75</v>
      </c>
      <c r="D13" s="63">
        <v>3.1749999999999998</v>
      </c>
      <c r="E13" s="63">
        <v>150</v>
      </c>
      <c r="F13" s="54"/>
      <c r="G13" s="54">
        <v>0.5</v>
      </c>
      <c r="H13" s="60">
        <v>14000</v>
      </c>
      <c r="I13" s="54" t="s">
        <v>71</v>
      </c>
      <c r="J13" s="56" t="s">
        <v>76</v>
      </c>
    </row>
    <row r="14" spans="1:10" ht="30" customHeight="1" x14ac:dyDescent="0.25">
      <c r="A14" s="58" t="s">
        <v>74</v>
      </c>
      <c r="B14" s="54">
        <v>3</v>
      </c>
      <c r="C14" s="54" t="s">
        <v>75</v>
      </c>
      <c r="D14" s="63">
        <v>3.1749999999999998</v>
      </c>
      <c r="E14" s="63" t="s">
        <v>93</v>
      </c>
      <c r="F14" s="54"/>
      <c r="G14" s="54">
        <v>0.3</v>
      </c>
      <c r="H14" s="60">
        <v>14000</v>
      </c>
      <c r="I14" s="54" t="s">
        <v>71</v>
      </c>
      <c r="J14" s="56" t="s">
        <v>94</v>
      </c>
    </row>
    <row r="15" spans="1:10" ht="45" x14ac:dyDescent="0.25">
      <c r="A15" s="58" t="s">
        <v>78</v>
      </c>
      <c r="B15" s="54"/>
      <c r="C15" s="54"/>
      <c r="D15" s="64">
        <v>1.6</v>
      </c>
      <c r="E15" s="64" t="s">
        <v>79</v>
      </c>
      <c r="F15" s="58"/>
      <c r="G15" s="54">
        <v>0.7</v>
      </c>
      <c r="H15" s="61">
        <v>7000</v>
      </c>
      <c r="I15" s="54" t="s">
        <v>71</v>
      </c>
      <c r="J15" s="67" t="s">
        <v>87</v>
      </c>
    </row>
    <row r="16" spans="1:10" ht="30" customHeight="1" x14ac:dyDescent="0.25">
      <c r="A16" s="58" t="s">
        <v>80</v>
      </c>
      <c r="B16" s="54">
        <v>7</v>
      </c>
      <c r="C16" s="54" t="s">
        <v>70</v>
      </c>
      <c r="D16" s="63">
        <v>2</v>
      </c>
      <c r="E16" s="63">
        <v>350</v>
      </c>
      <c r="F16" s="54"/>
      <c r="G16" s="54">
        <v>2</v>
      </c>
      <c r="H16" s="60">
        <v>14000</v>
      </c>
      <c r="I16" s="54" t="s">
        <v>71</v>
      </c>
      <c r="J16" s="68"/>
    </row>
    <row r="17" spans="1:10" ht="30" customHeight="1" x14ac:dyDescent="0.25">
      <c r="A17" s="58" t="s">
        <v>81</v>
      </c>
      <c r="B17" s="54">
        <v>1.6</v>
      </c>
      <c r="C17" s="54" t="s">
        <v>65</v>
      </c>
      <c r="D17" s="63">
        <v>1</v>
      </c>
      <c r="E17" s="63">
        <v>70</v>
      </c>
      <c r="F17" s="54"/>
      <c r="G17" s="54" t="s">
        <v>66</v>
      </c>
      <c r="H17" s="61">
        <v>7000</v>
      </c>
      <c r="I17" s="54" t="s">
        <v>82</v>
      </c>
      <c r="J17" s="68" t="s">
        <v>83</v>
      </c>
    </row>
    <row r="18" spans="1:10" ht="30" customHeight="1" x14ac:dyDescent="0.25">
      <c r="A18" s="58" t="s">
        <v>115</v>
      </c>
      <c r="B18" s="54" t="s">
        <v>97</v>
      </c>
      <c r="C18" s="54" t="s">
        <v>96</v>
      </c>
      <c r="D18" s="63">
        <v>1.5</v>
      </c>
      <c r="E18" s="63">
        <v>200</v>
      </c>
      <c r="F18" s="54"/>
      <c r="G18" s="54" t="s">
        <v>66</v>
      </c>
      <c r="H18" s="61">
        <v>7000</v>
      </c>
      <c r="I18" s="54" t="s">
        <v>69</v>
      </c>
      <c r="J18" s="68" t="s">
        <v>83</v>
      </c>
    </row>
    <row r="19" spans="1:10" ht="30" customHeight="1" x14ac:dyDescent="0.25">
      <c r="A19" s="58" t="s">
        <v>115</v>
      </c>
      <c r="B19" s="54"/>
      <c r="C19" s="54" t="s">
        <v>75</v>
      </c>
      <c r="D19" s="63">
        <v>2</v>
      </c>
      <c r="E19" s="63">
        <v>1000</v>
      </c>
      <c r="F19" s="54"/>
      <c r="G19" s="54">
        <v>2</v>
      </c>
      <c r="H19" s="60">
        <v>12000</v>
      </c>
      <c r="I19" s="54" t="s">
        <v>71</v>
      </c>
      <c r="J19" s="65" t="s">
        <v>103</v>
      </c>
    </row>
    <row r="20" spans="1:10" ht="30" customHeight="1" x14ac:dyDescent="0.25">
      <c r="A20" s="58" t="s">
        <v>104</v>
      </c>
      <c r="B20" s="54">
        <v>6</v>
      </c>
      <c r="C20" s="54" t="s">
        <v>65</v>
      </c>
      <c r="D20" s="63" t="s">
        <v>92</v>
      </c>
      <c r="E20" s="63">
        <v>500</v>
      </c>
      <c r="F20" s="54">
        <v>500</v>
      </c>
      <c r="G20" s="54" t="s">
        <v>66</v>
      </c>
      <c r="H20" s="60">
        <v>14000</v>
      </c>
      <c r="I20" s="54" t="s">
        <v>69</v>
      </c>
      <c r="J20" s="56"/>
    </row>
    <row r="21" spans="1:10" ht="30" customHeight="1" x14ac:dyDescent="0.25">
      <c r="A21" s="58" t="s">
        <v>105</v>
      </c>
      <c r="B21" s="54">
        <v>6</v>
      </c>
      <c r="C21" s="54" t="s">
        <v>65</v>
      </c>
      <c r="D21" s="63">
        <v>1</v>
      </c>
      <c r="E21" s="63">
        <v>1000</v>
      </c>
      <c r="F21" s="54">
        <v>500</v>
      </c>
      <c r="G21" s="54" t="s">
        <v>66</v>
      </c>
      <c r="H21" s="60">
        <v>14000</v>
      </c>
      <c r="I21" s="54" t="s">
        <v>69</v>
      </c>
      <c r="J21" s="56"/>
    </row>
    <row r="22" spans="1:10" ht="30" customHeight="1" x14ac:dyDescent="0.25">
      <c r="A22" s="58" t="s">
        <v>106</v>
      </c>
      <c r="B22" s="54" t="s">
        <v>111</v>
      </c>
      <c r="C22" s="54" t="s">
        <v>70</v>
      </c>
      <c r="D22" s="63">
        <v>6</v>
      </c>
      <c r="E22" s="63">
        <v>3000</v>
      </c>
      <c r="F22" s="54">
        <v>500</v>
      </c>
      <c r="G22" s="54">
        <v>5</v>
      </c>
      <c r="H22" s="66">
        <v>24000</v>
      </c>
      <c r="I22" s="54" t="s">
        <v>107</v>
      </c>
      <c r="J22" s="56" t="s">
        <v>108</v>
      </c>
    </row>
    <row r="23" spans="1:10" ht="30" customHeight="1" x14ac:dyDescent="0.25">
      <c r="A23" s="58" t="s">
        <v>78</v>
      </c>
      <c r="B23" s="54" t="s">
        <v>111</v>
      </c>
      <c r="C23" s="54" t="s">
        <v>70</v>
      </c>
      <c r="D23" s="63">
        <v>2</v>
      </c>
      <c r="E23" s="63">
        <v>450</v>
      </c>
      <c r="F23" s="54">
        <v>100</v>
      </c>
      <c r="G23" s="54">
        <v>0.5</v>
      </c>
      <c r="H23" s="66">
        <v>24000</v>
      </c>
      <c r="I23" s="54" t="s">
        <v>107</v>
      </c>
      <c r="J23" s="56" t="s">
        <v>108</v>
      </c>
    </row>
    <row r="24" spans="1:10" ht="30" customHeight="1" x14ac:dyDescent="0.25">
      <c r="A24" s="58" t="s">
        <v>109</v>
      </c>
      <c r="B24" s="54" t="s">
        <v>111</v>
      </c>
      <c r="C24" s="54" t="s">
        <v>70</v>
      </c>
      <c r="D24" s="63">
        <v>1</v>
      </c>
      <c r="E24" s="63">
        <v>750</v>
      </c>
      <c r="F24" s="54">
        <v>500</v>
      </c>
      <c r="G24" s="54">
        <v>0.2</v>
      </c>
      <c r="H24" s="66">
        <v>24000</v>
      </c>
      <c r="I24" s="54" t="s">
        <v>107</v>
      </c>
      <c r="J24" s="56" t="s">
        <v>108</v>
      </c>
    </row>
    <row r="25" spans="1:10" ht="30" customHeight="1" x14ac:dyDescent="0.25">
      <c r="A25" s="58" t="s">
        <v>112</v>
      </c>
      <c r="B25" s="54">
        <v>3</v>
      </c>
      <c r="C25" s="54" t="s">
        <v>75</v>
      </c>
      <c r="D25" s="63">
        <v>3.17</v>
      </c>
      <c r="E25" s="63">
        <v>80</v>
      </c>
      <c r="F25" s="54">
        <v>20</v>
      </c>
      <c r="G25" s="54">
        <v>0.4</v>
      </c>
      <c r="H25" s="60">
        <v>8000</v>
      </c>
      <c r="I25" s="54" t="s">
        <v>113</v>
      </c>
      <c r="J25" s="56" t="s">
        <v>108</v>
      </c>
    </row>
    <row r="26" spans="1:10" ht="30" customHeight="1" x14ac:dyDescent="0.25">
      <c r="A26" s="58" t="s">
        <v>112</v>
      </c>
      <c r="B26" s="54">
        <v>3</v>
      </c>
      <c r="C26" s="54" t="s">
        <v>114</v>
      </c>
      <c r="D26" s="63">
        <v>3</v>
      </c>
      <c r="E26" s="63">
        <v>240</v>
      </c>
      <c r="F26" s="54">
        <v>20</v>
      </c>
      <c r="G26" s="54">
        <v>0.4</v>
      </c>
      <c r="H26" s="60">
        <v>8000</v>
      </c>
      <c r="I26" s="54" t="s">
        <v>113</v>
      </c>
      <c r="J26" s="56" t="s">
        <v>108</v>
      </c>
    </row>
    <row r="27" spans="1:10" ht="30" customHeight="1" x14ac:dyDescent="0.25">
      <c r="A27" s="54"/>
      <c r="B27" s="54"/>
      <c r="C27" s="54"/>
      <c r="D27" s="63"/>
      <c r="E27" s="63"/>
      <c r="F27" s="54"/>
      <c r="G27" s="54"/>
      <c r="H27" s="60"/>
      <c r="I27" s="54"/>
      <c r="J27" s="56"/>
    </row>
    <row r="28" spans="1:10" ht="30" customHeight="1" x14ac:dyDescent="0.25">
      <c r="A28" s="54"/>
      <c r="B28" s="54"/>
      <c r="C28" s="54"/>
      <c r="D28" s="63"/>
      <c r="E28" s="63"/>
      <c r="F28" s="54"/>
      <c r="G28" s="54"/>
      <c r="H28" s="60"/>
      <c r="I28" s="54"/>
      <c r="J28" s="56"/>
    </row>
    <row r="29" spans="1:10" ht="30" customHeight="1" x14ac:dyDescent="0.25">
      <c r="A29" s="54"/>
      <c r="B29" s="54"/>
      <c r="C29" s="54"/>
      <c r="D29" s="54"/>
      <c r="E29" s="54"/>
      <c r="F29" s="54"/>
      <c r="G29" s="54"/>
      <c r="H29" s="60"/>
      <c r="I29" s="54"/>
      <c r="J29" s="56"/>
    </row>
    <row r="30" spans="1:10" ht="30" customHeight="1" x14ac:dyDescent="0.25">
      <c r="A30" s="54"/>
      <c r="B30" s="54"/>
      <c r="C30" s="54"/>
      <c r="D30" s="54"/>
      <c r="E30" s="54"/>
      <c r="F30" s="54"/>
      <c r="G30" s="54"/>
      <c r="H30" s="60"/>
      <c r="I30" s="54"/>
      <c r="J30" s="56"/>
    </row>
    <row r="31" spans="1:10" ht="30" customHeight="1" x14ac:dyDescent="0.25">
      <c r="A31" s="54"/>
      <c r="B31" s="54"/>
      <c r="C31" s="54"/>
      <c r="D31" s="54"/>
      <c r="E31" s="54"/>
      <c r="F31" s="54"/>
      <c r="G31" s="54"/>
      <c r="H31" s="60"/>
      <c r="I31" s="54"/>
      <c r="J31" s="56"/>
    </row>
    <row r="32" spans="1:10" ht="30" customHeight="1" x14ac:dyDescent="0.25">
      <c r="A32" s="54"/>
      <c r="B32" s="54"/>
      <c r="C32" s="54"/>
      <c r="D32" s="54"/>
      <c r="E32" s="54"/>
      <c r="F32" s="54"/>
      <c r="G32" s="54"/>
      <c r="H32" s="60"/>
      <c r="I32" s="54"/>
      <c r="J32" s="56"/>
    </row>
    <row r="33" spans="1:10" ht="30" customHeight="1" x14ac:dyDescent="0.25">
      <c r="A33" s="54"/>
      <c r="B33" s="54"/>
      <c r="C33" s="54"/>
      <c r="D33" s="54"/>
      <c r="E33" s="54"/>
      <c r="F33" s="54"/>
      <c r="G33" s="54"/>
      <c r="H33" s="60"/>
      <c r="I33" s="54"/>
      <c r="J33" s="56"/>
    </row>
    <row r="34" spans="1:10" ht="30" customHeight="1" x14ac:dyDescent="0.25">
      <c r="A34" s="54"/>
      <c r="B34" s="54"/>
      <c r="C34" s="54"/>
      <c r="D34" s="54"/>
      <c r="E34" s="54"/>
      <c r="F34" s="54"/>
      <c r="G34" s="54"/>
      <c r="H34" s="60"/>
      <c r="I34" s="54"/>
      <c r="J34" s="56"/>
    </row>
    <row r="35" spans="1:10" ht="30" customHeight="1" x14ac:dyDescent="0.25">
      <c r="A35" s="54"/>
      <c r="B35" s="54"/>
      <c r="C35" s="54"/>
      <c r="D35" s="54"/>
      <c r="E35" s="54"/>
      <c r="F35" s="54"/>
      <c r="G35" s="54"/>
      <c r="H35" s="60"/>
      <c r="I35" s="54"/>
      <c r="J35" s="56"/>
    </row>
    <row r="36" spans="1:10" ht="30" customHeight="1" x14ac:dyDescent="0.25">
      <c r="A36" s="54"/>
      <c r="B36" s="54"/>
      <c r="C36" s="54"/>
      <c r="D36" s="54"/>
      <c r="E36" s="54"/>
      <c r="F36" s="54"/>
      <c r="G36" s="54"/>
      <c r="H36" s="60"/>
      <c r="I36" s="54"/>
      <c r="J36" s="56"/>
    </row>
    <row r="37" spans="1:10" ht="30" customHeight="1" x14ac:dyDescent="0.25">
      <c r="A37" s="54"/>
      <c r="B37" s="54"/>
      <c r="C37" s="54"/>
      <c r="D37" s="54"/>
      <c r="E37" s="54"/>
      <c r="F37" s="54"/>
      <c r="G37" s="54"/>
      <c r="H37" s="60"/>
      <c r="I37" s="54"/>
      <c r="J37" s="56"/>
    </row>
    <row r="38" spans="1:10" ht="30" customHeight="1" x14ac:dyDescent="0.25">
      <c r="A38" s="54"/>
      <c r="B38" s="54"/>
      <c r="C38" s="54"/>
      <c r="D38" s="54"/>
      <c r="E38" s="54"/>
      <c r="F38" s="54"/>
      <c r="G38" s="54"/>
      <c r="H38" s="60"/>
      <c r="I38" s="54"/>
      <c r="J38" s="56"/>
    </row>
    <row r="39" spans="1:10" ht="30" customHeight="1" x14ac:dyDescent="0.25">
      <c r="A39" s="54"/>
      <c r="B39" s="54"/>
      <c r="C39" s="54"/>
      <c r="D39" s="54"/>
      <c r="E39" s="54"/>
      <c r="F39" s="54"/>
      <c r="G39" s="54"/>
      <c r="H39" s="60"/>
      <c r="I39" s="54"/>
      <c r="J39" s="56"/>
    </row>
    <row r="40" spans="1:10" ht="30" customHeight="1" x14ac:dyDescent="0.25">
      <c r="A40" s="54"/>
      <c r="B40" s="54"/>
      <c r="C40" s="54"/>
      <c r="D40" s="54"/>
      <c r="E40" s="54"/>
      <c r="F40" s="54"/>
      <c r="G40" s="54"/>
      <c r="H40" s="60"/>
      <c r="I40" s="54"/>
      <c r="J40" s="56"/>
    </row>
    <row r="41" spans="1:10" ht="30" customHeight="1" x14ac:dyDescent="0.25">
      <c r="A41" s="54"/>
      <c r="B41" s="54"/>
      <c r="C41" s="54"/>
      <c r="D41" s="54"/>
      <c r="E41" s="54"/>
      <c r="F41" s="54"/>
      <c r="G41" s="54"/>
      <c r="H41" s="60"/>
      <c r="I41" s="54"/>
      <c r="J41" s="56"/>
    </row>
  </sheetData>
  <mergeCells count="1">
    <mergeCell ref="A1:J1"/>
  </mergeCells>
  <hyperlinks>
    <hyperlink ref="J19" r:id="rId1"/>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FF00"/>
  </sheetPr>
  <dimension ref="A1:K36"/>
  <sheetViews>
    <sheetView zoomScaleNormal="100" workbookViewId="0">
      <selection activeCell="J17" sqref="J17"/>
    </sheetView>
  </sheetViews>
  <sheetFormatPr baseColWidth="10" defaultRowHeight="14.25" x14ac:dyDescent="0.2"/>
  <cols>
    <col min="1" max="1" width="4" style="2" customWidth="1"/>
    <col min="2" max="2" width="11.42578125" style="2" customWidth="1"/>
    <col min="3" max="4" width="11.42578125" style="2"/>
    <col min="5" max="5" width="13.7109375" style="2" customWidth="1"/>
    <col min="6" max="6" width="5.28515625" style="2" customWidth="1"/>
    <col min="7" max="8" width="11.42578125" style="2"/>
    <col min="9" max="9" width="12.42578125" style="2" customWidth="1"/>
    <col min="10" max="16384" width="11.42578125" style="2"/>
  </cols>
  <sheetData>
    <row r="1" spans="2:10" ht="63.75" customHeight="1" thickBot="1" x14ac:dyDescent="0.25">
      <c r="B1" s="112" t="s">
        <v>26</v>
      </c>
      <c r="C1" s="113"/>
      <c r="D1" s="113"/>
      <c r="E1" s="113"/>
      <c r="F1" s="113"/>
      <c r="G1" s="113"/>
      <c r="H1" s="113"/>
      <c r="I1" s="113"/>
      <c r="J1" s="114"/>
    </row>
    <row r="2" spans="2:10" x14ac:dyDescent="0.2">
      <c r="B2" s="3"/>
      <c r="H2" s="115" t="s">
        <v>34</v>
      </c>
      <c r="I2" s="115"/>
      <c r="J2" s="115"/>
    </row>
    <row r="3" spans="2:10" ht="15" x14ac:dyDescent="0.25">
      <c r="B3" s="4" t="s">
        <v>9</v>
      </c>
      <c r="C3" s="5"/>
    </row>
    <row r="4" spans="2:10" x14ac:dyDescent="0.2">
      <c r="B4" s="83" t="s">
        <v>43</v>
      </c>
      <c r="C4" s="84"/>
      <c r="D4" s="84"/>
      <c r="E4" s="84"/>
      <c r="F4" s="84"/>
      <c r="G4" s="84"/>
      <c r="H4" s="84"/>
      <c r="I4" s="84"/>
      <c r="J4" s="85"/>
    </row>
    <row r="5" spans="2:10" x14ac:dyDescent="0.2">
      <c r="B5" s="86" t="s">
        <v>23</v>
      </c>
      <c r="C5" s="87"/>
      <c r="D5" s="87"/>
      <c r="E5" s="87"/>
      <c r="F5" s="87"/>
      <c r="G5" s="87"/>
      <c r="H5" s="87"/>
      <c r="I5" s="87"/>
      <c r="J5" s="88"/>
    </row>
    <row r="6" spans="2:10" x14ac:dyDescent="0.2">
      <c r="B6" s="6"/>
      <c r="C6" s="7"/>
      <c r="D6" s="7"/>
      <c r="E6" s="7"/>
      <c r="F6" s="7"/>
      <c r="G6" s="7"/>
      <c r="H6" s="7"/>
      <c r="I6" s="8"/>
      <c r="J6" s="9"/>
    </row>
    <row r="7" spans="2:10" ht="15" x14ac:dyDescent="0.25">
      <c r="B7" s="89" t="s">
        <v>6</v>
      </c>
      <c r="C7" s="90"/>
      <c r="D7" s="90"/>
      <c r="E7" s="10">
        <v>24000</v>
      </c>
      <c r="F7" s="90" t="s">
        <v>7</v>
      </c>
      <c r="G7" s="90"/>
      <c r="H7" s="7"/>
      <c r="I7" s="8"/>
      <c r="J7" s="9"/>
    </row>
    <row r="8" spans="2:10" ht="15" x14ac:dyDescent="0.25">
      <c r="B8" s="89" t="s">
        <v>16</v>
      </c>
      <c r="C8" s="90"/>
      <c r="D8" s="90"/>
      <c r="E8" s="10">
        <v>3000</v>
      </c>
      <c r="F8" s="90" t="s">
        <v>8</v>
      </c>
      <c r="G8" s="90"/>
      <c r="H8" s="7"/>
      <c r="I8" s="8"/>
      <c r="J8" s="9"/>
    </row>
    <row r="9" spans="2:10" x14ac:dyDescent="0.2">
      <c r="B9" s="6"/>
      <c r="C9" s="7"/>
      <c r="D9" s="7"/>
      <c r="E9" s="7"/>
      <c r="F9" s="7"/>
      <c r="G9" s="7"/>
      <c r="H9" s="7"/>
      <c r="I9" s="8"/>
      <c r="J9" s="9"/>
    </row>
    <row r="10" spans="2:10" ht="15" x14ac:dyDescent="0.25">
      <c r="B10" s="95" t="s">
        <v>2</v>
      </c>
      <c r="C10" s="96"/>
      <c r="D10" s="96"/>
      <c r="E10" s="97"/>
      <c r="F10" s="11"/>
      <c r="G10" s="98" t="s">
        <v>17</v>
      </c>
      <c r="H10" s="99"/>
      <c r="I10" s="99"/>
      <c r="J10" s="100"/>
    </row>
    <row r="11" spans="2:10" ht="15" x14ac:dyDescent="0.25">
      <c r="B11" s="6"/>
      <c r="C11" s="7"/>
      <c r="D11" s="7" t="s">
        <v>11</v>
      </c>
      <c r="E11" s="12">
        <v>100</v>
      </c>
      <c r="F11" s="7"/>
      <c r="G11" s="48"/>
      <c r="H11" s="49"/>
      <c r="I11" s="49" t="s">
        <v>4</v>
      </c>
      <c r="J11" s="12">
        <v>8000</v>
      </c>
    </row>
    <row r="12" spans="2:10" ht="15" x14ac:dyDescent="0.25">
      <c r="B12" s="6"/>
      <c r="C12" s="7"/>
      <c r="D12" s="7" t="s">
        <v>3</v>
      </c>
      <c r="E12" s="13">
        <v>3</v>
      </c>
      <c r="F12" s="7"/>
      <c r="G12" s="48"/>
      <c r="H12" s="49"/>
      <c r="I12" s="49" t="s">
        <v>14</v>
      </c>
      <c r="J12" s="14">
        <v>0.01</v>
      </c>
    </row>
    <row r="13" spans="2:10" ht="15" x14ac:dyDescent="0.25">
      <c r="B13" s="6"/>
      <c r="C13" s="7"/>
      <c r="D13" s="8"/>
      <c r="E13" s="9"/>
      <c r="F13" s="7"/>
      <c r="G13" s="48"/>
      <c r="H13" s="49"/>
      <c r="I13" s="49" t="s">
        <v>5</v>
      </c>
      <c r="J13" s="15">
        <v>3</v>
      </c>
    </row>
    <row r="14" spans="2:10" ht="15" x14ac:dyDescent="0.25">
      <c r="B14" s="16"/>
      <c r="C14" s="17"/>
      <c r="D14" s="18" t="s">
        <v>4</v>
      </c>
      <c r="E14" s="19">
        <f>(1000*E11)/(PI()*E12)</f>
        <v>10610.32953945969</v>
      </c>
      <c r="F14" s="17"/>
      <c r="G14" s="50"/>
      <c r="H14" s="51"/>
      <c r="I14" s="51" t="s">
        <v>18</v>
      </c>
      <c r="J14" s="20">
        <f>J11*J12*J13</f>
        <v>240</v>
      </c>
    </row>
    <row r="15" spans="2:10" x14ac:dyDescent="0.2">
      <c r="B15" s="94"/>
      <c r="C15" s="94"/>
      <c r="D15" s="94"/>
      <c r="E15" s="94"/>
      <c r="F15" s="94"/>
      <c r="G15" s="94"/>
      <c r="H15" s="94"/>
    </row>
    <row r="16" spans="2:10" x14ac:dyDescent="0.2">
      <c r="B16" s="21"/>
      <c r="C16" s="21"/>
      <c r="D16" s="21"/>
      <c r="E16" s="21"/>
      <c r="F16" s="21"/>
      <c r="G16" s="22"/>
      <c r="H16" s="21"/>
    </row>
    <row r="17" spans="1:11" ht="15" x14ac:dyDescent="0.25">
      <c r="B17" s="23" t="s">
        <v>10</v>
      </c>
      <c r="C17" s="24"/>
      <c r="D17" s="22"/>
      <c r="E17" s="21"/>
      <c r="F17" s="21"/>
      <c r="G17" s="23" t="s">
        <v>24</v>
      </c>
      <c r="H17" s="21"/>
      <c r="I17" s="3"/>
    </row>
    <row r="18" spans="1:11" x14ac:dyDescent="0.2">
      <c r="B18" s="116" t="s">
        <v>44</v>
      </c>
      <c r="C18" s="117"/>
      <c r="D18" s="117"/>
      <c r="E18" s="118"/>
      <c r="F18" s="25"/>
      <c r="G18" s="116" t="s">
        <v>45</v>
      </c>
      <c r="H18" s="117"/>
      <c r="I18" s="117"/>
      <c r="J18" s="118"/>
      <c r="K18" s="26"/>
    </row>
    <row r="19" spans="1:11" x14ac:dyDescent="0.2">
      <c r="A19" s="8"/>
      <c r="B19" s="119"/>
      <c r="C19" s="120"/>
      <c r="D19" s="120"/>
      <c r="E19" s="121"/>
      <c r="F19" s="25"/>
      <c r="G19" s="119"/>
      <c r="H19" s="120"/>
      <c r="I19" s="120"/>
      <c r="J19" s="121"/>
      <c r="K19" s="26"/>
    </row>
    <row r="20" spans="1:11" x14ac:dyDescent="0.2">
      <c r="A20" s="8"/>
      <c r="B20" s="119"/>
      <c r="C20" s="120"/>
      <c r="D20" s="120"/>
      <c r="E20" s="121"/>
      <c r="F20" s="27"/>
      <c r="G20" s="119"/>
      <c r="H20" s="120"/>
      <c r="I20" s="120"/>
      <c r="J20" s="121"/>
      <c r="K20" s="26"/>
    </row>
    <row r="21" spans="1:11" ht="15" x14ac:dyDescent="0.25">
      <c r="B21" s="101" t="s">
        <v>11</v>
      </c>
      <c r="C21" s="102"/>
      <c r="D21" s="72">
        <v>80</v>
      </c>
      <c r="E21" s="72"/>
      <c r="F21" s="28"/>
      <c r="G21" s="102" t="s">
        <v>11</v>
      </c>
      <c r="H21" s="102"/>
      <c r="I21" s="108">
        <v>80</v>
      </c>
      <c r="J21" s="108"/>
      <c r="K21" s="26"/>
    </row>
    <row r="22" spans="1:11" ht="15" x14ac:dyDescent="0.25">
      <c r="B22" s="101" t="s">
        <v>3</v>
      </c>
      <c r="C22" s="102"/>
      <c r="D22" s="72">
        <v>3</v>
      </c>
      <c r="E22" s="72"/>
      <c r="F22" s="29"/>
      <c r="G22" s="101" t="s">
        <v>3</v>
      </c>
      <c r="H22" s="102"/>
      <c r="I22" s="72">
        <v>3</v>
      </c>
      <c r="J22" s="72"/>
      <c r="K22" s="26"/>
    </row>
    <row r="23" spans="1:11" ht="15" x14ac:dyDescent="0.25">
      <c r="B23" s="103" t="s">
        <v>14</v>
      </c>
      <c r="C23" s="104"/>
      <c r="D23" s="72">
        <v>0.01</v>
      </c>
      <c r="E23" s="72"/>
      <c r="F23" s="28"/>
      <c r="G23" s="102" t="s">
        <v>14</v>
      </c>
      <c r="H23" s="102"/>
      <c r="I23" s="72">
        <v>0.01</v>
      </c>
      <c r="J23" s="72"/>
      <c r="K23" s="26"/>
    </row>
    <row r="24" spans="1:11" ht="15" x14ac:dyDescent="0.25">
      <c r="B24" s="101" t="s">
        <v>5</v>
      </c>
      <c r="C24" s="102"/>
      <c r="D24" s="72">
        <v>3</v>
      </c>
      <c r="E24" s="72"/>
      <c r="F24" s="28"/>
      <c r="G24" s="102" t="s">
        <v>5</v>
      </c>
      <c r="H24" s="102"/>
      <c r="I24" s="72">
        <v>3</v>
      </c>
      <c r="J24" s="72"/>
      <c r="K24" s="26"/>
    </row>
    <row r="25" spans="1:11" ht="15" x14ac:dyDescent="0.25">
      <c r="A25" s="9"/>
      <c r="B25" s="105" t="s">
        <v>4</v>
      </c>
      <c r="C25" s="105"/>
      <c r="D25" s="73">
        <f>(1000*D21)/(PI()*D22)</f>
        <v>8488.2636315677519</v>
      </c>
      <c r="E25" s="73"/>
      <c r="F25" s="29"/>
      <c r="G25" s="109" t="s">
        <v>4</v>
      </c>
      <c r="H25" s="110"/>
      <c r="I25" s="72">
        <v>8500</v>
      </c>
      <c r="J25" s="72"/>
      <c r="K25" s="26"/>
    </row>
    <row r="26" spans="1:11" ht="15" x14ac:dyDescent="0.25">
      <c r="B26" s="106" t="s">
        <v>18</v>
      </c>
      <c r="C26" s="107"/>
      <c r="D26" s="70">
        <f>D25*D23*D24</f>
        <v>254.64790894703253</v>
      </c>
      <c r="E26" s="71"/>
      <c r="F26" s="29"/>
      <c r="G26" s="106" t="s">
        <v>18</v>
      </c>
      <c r="H26" s="107"/>
      <c r="I26" s="108">
        <f>I25*I23*I24</f>
        <v>255</v>
      </c>
      <c r="J26" s="108"/>
      <c r="K26" s="26"/>
    </row>
    <row r="27" spans="1:11" x14ac:dyDescent="0.2">
      <c r="B27" s="21"/>
      <c r="C27" s="21"/>
      <c r="D27" s="21"/>
      <c r="E27" s="30"/>
      <c r="F27" s="21"/>
      <c r="G27" s="21"/>
      <c r="H27" s="21"/>
      <c r="I27" s="31"/>
      <c r="J27" s="31"/>
    </row>
    <row r="28" spans="1:11" x14ac:dyDescent="0.2">
      <c r="B28" s="32"/>
      <c r="C28" s="32"/>
      <c r="D28" s="32"/>
      <c r="E28" s="32"/>
      <c r="F28" s="32"/>
      <c r="G28" s="32"/>
      <c r="H28" s="32"/>
    </row>
    <row r="29" spans="1:11" ht="15" thickBot="1" x14ac:dyDescent="0.25"/>
    <row r="30" spans="1:11" ht="15" x14ac:dyDescent="0.25">
      <c r="B30" s="91" t="s">
        <v>0</v>
      </c>
      <c r="C30" s="92"/>
      <c r="D30" s="92"/>
      <c r="E30" s="93"/>
      <c r="G30" s="91" t="s">
        <v>46</v>
      </c>
      <c r="H30" s="92"/>
      <c r="I30" s="92"/>
      <c r="J30" s="93"/>
    </row>
    <row r="31" spans="1:11" ht="15" x14ac:dyDescent="0.25">
      <c r="B31" s="77" t="s">
        <v>1</v>
      </c>
      <c r="C31" s="78"/>
      <c r="D31" s="78"/>
      <c r="E31" s="79"/>
      <c r="F31" s="33" t="s">
        <v>22</v>
      </c>
      <c r="G31" s="77" t="s">
        <v>13</v>
      </c>
      <c r="H31" s="78"/>
      <c r="I31" s="78"/>
      <c r="J31" s="79"/>
    </row>
    <row r="32" spans="1:11" ht="15" x14ac:dyDescent="0.25">
      <c r="B32" s="80" t="s">
        <v>12</v>
      </c>
      <c r="C32" s="81"/>
      <c r="D32" s="81"/>
      <c r="E32" s="82"/>
      <c r="F32" s="33" t="s">
        <v>22</v>
      </c>
      <c r="G32" s="80" t="s">
        <v>25</v>
      </c>
      <c r="H32" s="81"/>
      <c r="I32" s="81"/>
      <c r="J32" s="82"/>
    </row>
    <row r="33" spans="2:10" ht="15" x14ac:dyDescent="0.25">
      <c r="B33" s="80" t="s">
        <v>15</v>
      </c>
      <c r="C33" s="81"/>
      <c r="D33" s="81"/>
      <c r="E33" s="82"/>
      <c r="F33" s="33" t="s">
        <v>22</v>
      </c>
      <c r="G33" s="80" t="s">
        <v>21</v>
      </c>
      <c r="H33" s="81"/>
      <c r="I33" s="81"/>
      <c r="J33" s="82"/>
    </row>
    <row r="34" spans="2:10" ht="15.75" thickBot="1" x14ac:dyDescent="0.3">
      <c r="B34" s="80" t="s">
        <v>19</v>
      </c>
      <c r="C34" s="81"/>
      <c r="D34" s="81"/>
      <c r="E34" s="82"/>
      <c r="F34" s="33" t="s">
        <v>22</v>
      </c>
      <c r="G34" s="74" t="s">
        <v>20</v>
      </c>
      <c r="H34" s="75"/>
      <c r="I34" s="75"/>
      <c r="J34" s="76"/>
    </row>
    <row r="35" spans="2:10" x14ac:dyDescent="0.2">
      <c r="B35" s="80" t="s">
        <v>29</v>
      </c>
      <c r="C35" s="81"/>
      <c r="D35" s="81"/>
      <c r="E35" s="82"/>
      <c r="G35" s="111"/>
      <c r="H35" s="111"/>
      <c r="I35" s="111"/>
      <c r="J35" s="111"/>
    </row>
    <row r="36" spans="2:10" ht="15" thickBot="1" x14ac:dyDescent="0.25">
      <c r="B36" s="74" t="s">
        <v>30</v>
      </c>
      <c r="C36" s="75"/>
      <c r="D36" s="75"/>
      <c r="E36" s="76"/>
      <c r="G36" s="90"/>
      <c r="H36" s="90"/>
      <c r="I36" s="90"/>
      <c r="J36" s="90"/>
    </row>
  </sheetData>
  <mergeCells count="51">
    <mergeCell ref="G33:J33"/>
    <mergeCell ref="G34:J34"/>
    <mergeCell ref="G35:J35"/>
    <mergeCell ref="G36:J36"/>
    <mergeCell ref="B1:J1"/>
    <mergeCell ref="H2:J2"/>
    <mergeCell ref="B18:E20"/>
    <mergeCell ref="G18:J20"/>
    <mergeCell ref="G30:J30"/>
    <mergeCell ref="G31:J31"/>
    <mergeCell ref="G32:J32"/>
    <mergeCell ref="G26:H26"/>
    <mergeCell ref="I21:J21"/>
    <mergeCell ref="I22:J22"/>
    <mergeCell ref="I24:J24"/>
    <mergeCell ref="I23:J23"/>
    <mergeCell ref="I25:J25"/>
    <mergeCell ref="I26:J26"/>
    <mergeCell ref="G21:H21"/>
    <mergeCell ref="G22:H22"/>
    <mergeCell ref="G23:H23"/>
    <mergeCell ref="G24:H24"/>
    <mergeCell ref="G25:H25"/>
    <mergeCell ref="B4:J4"/>
    <mergeCell ref="B5:J5"/>
    <mergeCell ref="B7:D7"/>
    <mergeCell ref="B8:D8"/>
    <mergeCell ref="B30:E30"/>
    <mergeCell ref="B15:H15"/>
    <mergeCell ref="B10:E10"/>
    <mergeCell ref="G10:J10"/>
    <mergeCell ref="B21:C21"/>
    <mergeCell ref="B22:C22"/>
    <mergeCell ref="B23:C23"/>
    <mergeCell ref="B24:C24"/>
    <mergeCell ref="B25:C25"/>
    <mergeCell ref="B26:C26"/>
    <mergeCell ref="F7:G7"/>
    <mergeCell ref="F8:G8"/>
    <mergeCell ref="B36:E36"/>
    <mergeCell ref="B31:E31"/>
    <mergeCell ref="B32:E32"/>
    <mergeCell ref="B33:E33"/>
    <mergeCell ref="B34:E34"/>
    <mergeCell ref="B35:E35"/>
    <mergeCell ref="D26:E26"/>
    <mergeCell ref="D21:E21"/>
    <mergeCell ref="D22:E22"/>
    <mergeCell ref="D23:E23"/>
    <mergeCell ref="D24:E24"/>
    <mergeCell ref="D25:E25"/>
  </mergeCells>
  <conditionalFormatting sqref="J14">
    <cfRule type="cellIs" dxfId="4" priority="1" operator="lessThan">
      <formula>$E$8</formula>
    </cfRule>
    <cfRule type="cellIs" dxfId="3" priority="2" operator="greaterThan">
      <formula>$E$8</formula>
    </cfRule>
    <cfRule type="cellIs" dxfId="2" priority="6" operator="greaterThan">
      <formula>$E$8</formula>
    </cfRule>
  </conditionalFormatting>
  <conditionalFormatting sqref="E14">
    <cfRule type="cellIs" dxfId="1" priority="3" operator="lessThan">
      <formula>$E$7</formula>
    </cfRule>
    <cfRule type="cellIs" dxfId="0" priority="4" operator="greaterThan">
      <formula>$E$8</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K18"/>
  <sheetViews>
    <sheetView workbookViewId="0">
      <selection activeCell="F31" sqref="F31"/>
    </sheetView>
  </sheetViews>
  <sheetFormatPr baseColWidth="10" defaultRowHeight="14.25" x14ac:dyDescent="0.2"/>
  <cols>
    <col min="1" max="1" width="1.85546875" style="2" customWidth="1"/>
    <col min="2" max="16384" width="11.42578125" style="2"/>
  </cols>
  <sheetData>
    <row r="1" spans="2:11" ht="15" thickBot="1" x14ac:dyDescent="0.25"/>
    <row r="2" spans="2:11" ht="63.75" customHeight="1" thickBot="1" x14ac:dyDescent="0.25">
      <c r="B2" s="124" t="s">
        <v>41</v>
      </c>
      <c r="C2" s="125"/>
      <c r="D2" s="125"/>
      <c r="E2" s="125"/>
      <c r="F2" s="125"/>
      <c r="G2" s="125"/>
      <c r="H2" s="125"/>
      <c r="I2" s="125"/>
      <c r="J2" s="126"/>
      <c r="K2" s="47"/>
    </row>
    <row r="4" spans="2:11" x14ac:dyDescent="0.2">
      <c r="B4" s="127" t="s">
        <v>47</v>
      </c>
      <c r="C4" s="127"/>
      <c r="D4" s="127"/>
      <c r="E4" s="127"/>
      <c r="G4" s="127" t="s">
        <v>48</v>
      </c>
      <c r="H4" s="127"/>
      <c r="I4" s="127"/>
      <c r="J4" s="127"/>
    </row>
    <row r="5" spans="2:11" x14ac:dyDescent="0.2">
      <c r="B5" s="127"/>
      <c r="C5" s="127"/>
      <c r="D5" s="127"/>
      <c r="E5" s="127"/>
      <c r="G5" s="127"/>
      <c r="H5" s="127"/>
      <c r="I5" s="127"/>
      <c r="J5" s="127"/>
    </row>
    <row r="6" spans="2:11" ht="15" x14ac:dyDescent="0.25">
      <c r="B6" s="123" t="s">
        <v>42</v>
      </c>
      <c r="C6" s="123"/>
      <c r="D6" s="123"/>
      <c r="E6" s="123"/>
      <c r="G6" s="123" t="s">
        <v>40</v>
      </c>
      <c r="H6" s="123"/>
      <c r="I6" s="123"/>
      <c r="J6" s="123"/>
    </row>
    <row r="7" spans="2:11" ht="15" x14ac:dyDescent="0.25">
      <c r="B7" s="72">
        <v>200</v>
      </c>
      <c r="C7" s="72"/>
      <c r="D7" s="72"/>
      <c r="E7" s="72"/>
      <c r="F7" s="1" t="s">
        <v>31</v>
      </c>
      <c r="G7" s="122">
        <f>B7/0.3048</f>
        <v>656.16797900262463</v>
      </c>
      <c r="H7" s="122"/>
      <c r="I7" s="122"/>
      <c r="J7" s="122"/>
    </row>
    <row r="8" spans="2:11" ht="15" x14ac:dyDescent="0.25">
      <c r="B8" s="122">
        <f>G8*0.3048</f>
        <v>199.99999999919999</v>
      </c>
      <c r="C8" s="122"/>
      <c r="D8" s="122"/>
      <c r="E8" s="122"/>
      <c r="F8" s="1" t="s">
        <v>36</v>
      </c>
      <c r="G8" s="72">
        <v>656.16797899999995</v>
      </c>
      <c r="H8" s="72"/>
      <c r="I8" s="72"/>
      <c r="J8" s="72"/>
    </row>
    <row r="10" spans="2:11" ht="15" x14ac:dyDescent="0.25">
      <c r="B10" s="123" t="s">
        <v>35</v>
      </c>
      <c r="C10" s="123"/>
      <c r="D10" s="123"/>
      <c r="E10" s="123"/>
      <c r="G10" s="123" t="s">
        <v>39</v>
      </c>
      <c r="H10" s="123"/>
      <c r="I10" s="123"/>
      <c r="J10" s="123"/>
    </row>
    <row r="11" spans="2:11" ht="15" x14ac:dyDescent="0.25">
      <c r="B11" s="72">
        <v>1000</v>
      </c>
      <c r="C11" s="72"/>
      <c r="D11" s="72"/>
      <c r="E11" s="72"/>
      <c r="F11" s="1" t="s">
        <v>31</v>
      </c>
      <c r="G11" s="122">
        <f>B11/25.4</f>
        <v>39.370078740157481</v>
      </c>
      <c r="H11" s="122"/>
      <c r="I11" s="122"/>
      <c r="J11" s="122"/>
    </row>
    <row r="12" spans="2:11" ht="15" x14ac:dyDescent="0.25">
      <c r="B12" s="122">
        <f>G12*25.4</f>
        <v>999.99999999599981</v>
      </c>
      <c r="C12" s="122"/>
      <c r="D12" s="122"/>
      <c r="E12" s="122"/>
      <c r="F12" s="1" t="s">
        <v>36</v>
      </c>
      <c r="G12" s="72">
        <v>39.370078739999997</v>
      </c>
      <c r="H12" s="72"/>
      <c r="I12" s="72"/>
      <c r="J12" s="72"/>
    </row>
    <row r="14" spans="2:11" ht="15" x14ac:dyDescent="0.25">
      <c r="B14" s="123" t="s">
        <v>37</v>
      </c>
      <c r="C14" s="123"/>
      <c r="D14" s="123"/>
      <c r="E14" s="123"/>
      <c r="G14" s="123" t="s">
        <v>38</v>
      </c>
      <c r="H14" s="123"/>
      <c r="I14" s="123"/>
      <c r="J14" s="123"/>
    </row>
    <row r="15" spans="2:11" ht="15" x14ac:dyDescent="0.25">
      <c r="B15" s="128">
        <v>0.1</v>
      </c>
      <c r="C15" s="128"/>
      <c r="D15" s="128"/>
      <c r="E15" s="128"/>
      <c r="F15" s="1" t="s">
        <v>31</v>
      </c>
      <c r="G15" s="122">
        <f>B15/25.4</f>
        <v>3.9370078740157488E-3</v>
      </c>
      <c r="H15" s="122"/>
      <c r="I15" s="122"/>
      <c r="J15" s="122"/>
    </row>
    <row r="16" spans="2:11" ht="15" x14ac:dyDescent="0.25">
      <c r="B16" s="129">
        <f>G16*25.4</f>
        <v>0.10000000319999998</v>
      </c>
      <c r="C16" s="129"/>
      <c r="D16" s="129"/>
      <c r="E16" s="129"/>
      <c r="F16" s="1" t="s">
        <v>36</v>
      </c>
      <c r="G16" s="72">
        <v>3.9370079999999997E-3</v>
      </c>
      <c r="H16" s="72"/>
      <c r="I16" s="72"/>
      <c r="J16" s="72"/>
    </row>
    <row r="18" spans="2:10" ht="15" x14ac:dyDescent="0.25">
      <c r="B18" s="123" t="s">
        <v>56</v>
      </c>
      <c r="C18" s="123"/>
      <c r="D18" s="123"/>
      <c r="E18" s="123"/>
      <c r="F18" s="1" t="s">
        <v>57</v>
      </c>
      <c r="G18" s="123" t="s">
        <v>58</v>
      </c>
      <c r="H18" s="123"/>
      <c r="I18" s="123"/>
      <c r="J18" s="123"/>
    </row>
  </sheetData>
  <mergeCells count="23">
    <mergeCell ref="B2:J2"/>
    <mergeCell ref="B4:E5"/>
    <mergeCell ref="G4:J5"/>
    <mergeCell ref="B18:E18"/>
    <mergeCell ref="G18:J18"/>
    <mergeCell ref="B14:E14"/>
    <mergeCell ref="G14:J14"/>
    <mergeCell ref="B15:E15"/>
    <mergeCell ref="G15:J15"/>
    <mergeCell ref="B16:E16"/>
    <mergeCell ref="G16:J16"/>
    <mergeCell ref="B10:E10"/>
    <mergeCell ref="G10:J10"/>
    <mergeCell ref="B11:E11"/>
    <mergeCell ref="G11:J11"/>
    <mergeCell ref="G12:J12"/>
    <mergeCell ref="B12:E12"/>
    <mergeCell ref="B6:E6"/>
    <mergeCell ref="G6:J6"/>
    <mergeCell ref="B7:E7"/>
    <mergeCell ref="G7:J7"/>
    <mergeCell ref="G8:J8"/>
    <mergeCell ref="B8:E8"/>
  </mergeCell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68"/>
  <sheetViews>
    <sheetView workbookViewId="0">
      <selection activeCell="I17" sqref="I17"/>
    </sheetView>
  </sheetViews>
  <sheetFormatPr baseColWidth="10" defaultRowHeight="14.25" x14ac:dyDescent="0.2"/>
  <cols>
    <col min="1" max="1" width="1.5703125" style="2" customWidth="1"/>
    <col min="2" max="16384" width="11.42578125" style="2"/>
  </cols>
  <sheetData>
    <row r="1" spans="2:11" ht="15" thickBot="1" x14ac:dyDescent="0.25"/>
    <row r="2" spans="2:11" ht="63.75" customHeight="1" thickBot="1" x14ac:dyDescent="0.25">
      <c r="B2" s="112" t="s">
        <v>27</v>
      </c>
      <c r="C2" s="113"/>
      <c r="D2" s="113"/>
      <c r="E2" s="113"/>
      <c r="F2" s="113"/>
      <c r="G2" s="113"/>
      <c r="H2" s="113"/>
      <c r="I2" s="113"/>
      <c r="J2" s="113"/>
      <c r="K2" s="114"/>
    </row>
    <row r="3" spans="2:11" x14ac:dyDescent="0.2">
      <c r="C3" s="8"/>
      <c r="I3" s="144"/>
      <c r="J3" s="144"/>
      <c r="K3" s="144"/>
    </row>
    <row r="4" spans="2:11" ht="15" thickBot="1" x14ac:dyDescent="0.25">
      <c r="C4" s="8"/>
      <c r="I4" s="34"/>
      <c r="J4" s="34"/>
      <c r="K4" s="34"/>
    </row>
    <row r="5" spans="2:11" s="35" customFormat="1" ht="15" customHeight="1" x14ac:dyDescent="0.25">
      <c r="B5" s="145" t="s">
        <v>49</v>
      </c>
      <c r="C5" s="146"/>
      <c r="D5" s="146"/>
      <c r="E5" s="146"/>
      <c r="F5" s="146"/>
      <c r="G5" s="146"/>
      <c r="H5" s="146"/>
      <c r="I5" s="146"/>
      <c r="J5" s="146"/>
      <c r="K5" s="147"/>
    </row>
    <row r="6" spans="2:11" s="35" customFormat="1" x14ac:dyDescent="0.25">
      <c r="B6" s="148"/>
      <c r="C6" s="130"/>
      <c r="D6" s="130"/>
      <c r="E6" s="130"/>
      <c r="F6" s="130"/>
      <c r="G6" s="130"/>
      <c r="H6" s="130"/>
      <c r="I6" s="130"/>
      <c r="J6" s="130"/>
      <c r="K6" s="149"/>
    </row>
    <row r="7" spans="2:11" s="35" customFormat="1" x14ac:dyDescent="0.25">
      <c r="B7" s="148"/>
      <c r="C7" s="130"/>
      <c r="D7" s="130"/>
      <c r="E7" s="130"/>
      <c r="F7" s="130"/>
      <c r="G7" s="130"/>
      <c r="H7" s="130"/>
      <c r="I7" s="130"/>
      <c r="J7" s="130"/>
      <c r="K7" s="149"/>
    </row>
    <row r="8" spans="2:11" s="35" customFormat="1" x14ac:dyDescent="0.25">
      <c r="B8" s="148"/>
      <c r="C8" s="130"/>
      <c r="D8" s="130"/>
      <c r="E8" s="130"/>
      <c r="F8" s="130"/>
      <c r="G8" s="130"/>
      <c r="H8" s="130"/>
      <c r="I8" s="130"/>
      <c r="J8" s="130"/>
      <c r="K8" s="149"/>
    </row>
    <row r="9" spans="2:11" s="35" customFormat="1" x14ac:dyDescent="0.25">
      <c r="B9" s="148"/>
      <c r="C9" s="130"/>
      <c r="D9" s="130"/>
      <c r="E9" s="130"/>
      <c r="F9" s="130"/>
      <c r="G9" s="130"/>
      <c r="H9" s="130"/>
      <c r="I9" s="130"/>
      <c r="J9" s="130"/>
      <c r="K9" s="149"/>
    </row>
    <row r="10" spans="2:11" s="35" customFormat="1" ht="15" thickBot="1" x14ac:dyDescent="0.3">
      <c r="B10" s="150"/>
      <c r="C10" s="151"/>
      <c r="D10" s="151"/>
      <c r="E10" s="151"/>
      <c r="F10" s="151"/>
      <c r="G10" s="151"/>
      <c r="H10" s="151"/>
      <c r="I10" s="151"/>
      <c r="J10" s="151"/>
      <c r="K10" s="152"/>
    </row>
    <row r="11" spans="2:11" s="35" customFormat="1" x14ac:dyDescent="0.25">
      <c r="B11" s="36"/>
      <c r="C11" s="36"/>
      <c r="D11" s="36"/>
      <c r="E11" s="36"/>
      <c r="F11" s="36"/>
      <c r="G11" s="36"/>
      <c r="H11" s="36"/>
      <c r="I11" s="36"/>
      <c r="J11" s="36"/>
      <c r="K11" s="36"/>
    </row>
    <row r="12" spans="2:11" s="35" customFormat="1" ht="15" customHeight="1" x14ac:dyDescent="0.25">
      <c r="B12" s="36"/>
      <c r="C12" s="134" t="s">
        <v>50</v>
      </c>
      <c r="D12" s="135"/>
      <c r="E12" s="135"/>
      <c r="F12" s="135"/>
      <c r="G12" s="135"/>
      <c r="H12" s="135"/>
      <c r="I12" s="135"/>
      <c r="J12" s="136"/>
      <c r="K12" s="37"/>
    </row>
    <row r="13" spans="2:11" s="35" customFormat="1" x14ac:dyDescent="0.25">
      <c r="B13" s="36"/>
      <c r="C13" s="137"/>
      <c r="D13" s="138"/>
      <c r="E13" s="138"/>
      <c r="F13" s="138"/>
      <c r="G13" s="138"/>
      <c r="H13" s="138"/>
      <c r="I13" s="138"/>
      <c r="J13" s="139"/>
      <c r="K13" s="37"/>
    </row>
    <row r="14" spans="2:11" s="35" customFormat="1" x14ac:dyDescent="0.25">
      <c r="B14" s="36"/>
      <c r="C14" s="137"/>
      <c r="D14" s="138"/>
      <c r="E14" s="138"/>
      <c r="F14" s="138"/>
      <c r="G14" s="138"/>
      <c r="H14" s="138"/>
      <c r="I14" s="138"/>
      <c r="J14" s="139"/>
      <c r="K14" s="37"/>
    </row>
    <row r="15" spans="2:11" s="35" customFormat="1" x14ac:dyDescent="0.25">
      <c r="B15" s="36"/>
      <c r="C15" s="140"/>
      <c r="D15" s="141"/>
      <c r="E15" s="141"/>
      <c r="F15" s="141"/>
      <c r="G15" s="141"/>
      <c r="H15" s="141"/>
      <c r="I15" s="141"/>
      <c r="J15" s="142"/>
      <c r="K15" s="37"/>
    </row>
    <row r="16" spans="2:11" s="35" customFormat="1" x14ac:dyDescent="0.25">
      <c r="B16" s="36"/>
      <c r="C16" s="36"/>
      <c r="D16" s="36"/>
      <c r="E16" s="36"/>
      <c r="F16" s="36"/>
      <c r="G16" s="36"/>
      <c r="H16" s="36"/>
      <c r="I16" s="36"/>
      <c r="J16" s="36"/>
      <c r="K16" s="36"/>
    </row>
    <row r="17" spans="2:11" s="35" customFormat="1" ht="15" customHeight="1" x14ac:dyDescent="0.2">
      <c r="B17" s="143" t="s">
        <v>54</v>
      </c>
      <c r="C17" s="143"/>
      <c r="D17" s="143"/>
      <c r="E17" s="143"/>
      <c r="F17" s="143"/>
      <c r="G17" s="143"/>
      <c r="H17" s="143"/>
      <c r="I17" s="1" t="s">
        <v>31</v>
      </c>
      <c r="J17" s="38">
        <v>0.01</v>
      </c>
    </row>
    <row r="18" spans="2:11" s="35" customFormat="1" ht="15" x14ac:dyDescent="0.2">
      <c r="B18" s="143" t="s">
        <v>55</v>
      </c>
      <c r="C18" s="143"/>
      <c r="D18" s="143"/>
      <c r="E18" s="143"/>
      <c r="F18" s="143"/>
      <c r="G18" s="143"/>
      <c r="H18" s="143"/>
      <c r="I18" s="1" t="s">
        <v>31</v>
      </c>
      <c r="J18" s="39">
        <v>20000</v>
      </c>
    </row>
    <row r="19" spans="2:11" s="35" customFormat="1" ht="15" thickBot="1" x14ac:dyDescent="0.3">
      <c r="B19" s="36"/>
      <c r="C19" s="36"/>
      <c r="D19" s="36"/>
      <c r="E19" s="36"/>
      <c r="F19" s="36"/>
      <c r="G19" s="36"/>
      <c r="H19" s="36"/>
      <c r="I19" s="36"/>
      <c r="J19" s="36"/>
      <c r="K19" s="36"/>
    </row>
    <row r="20" spans="2:11" ht="15.75" thickBot="1" x14ac:dyDescent="0.3">
      <c r="B20" s="40" t="s">
        <v>28</v>
      </c>
      <c r="C20" s="41"/>
      <c r="D20" s="42"/>
      <c r="E20" s="42"/>
      <c r="F20" s="42"/>
      <c r="G20" s="42"/>
      <c r="H20" s="42"/>
      <c r="I20" s="42"/>
      <c r="J20" s="42"/>
      <c r="K20" s="42"/>
    </row>
    <row r="21" spans="2:11" ht="15" customHeight="1" x14ac:dyDescent="0.2">
      <c r="B21" s="153" t="s">
        <v>51</v>
      </c>
      <c r="C21" s="130"/>
      <c r="D21" s="130"/>
      <c r="E21" s="130"/>
      <c r="F21" s="130"/>
      <c r="G21" s="130"/>
      <c r="H21" s="130"/>
      <c r="I21" s="130"/>
      <c r="J21" s="130"/>
      <c r="K21" s="131"/>
    </row>
    <row r="22" spans="2:11" x14ac:dyDescent="0.2">
      <c r="B22" s="153"/>
      <c r="C22" s="130"/>
      <c r="D22" s="130"/>
      <c r="E22" s="130"/>
      <c r="F22" s="130"/>
      <c r="G22" s="130"/>
      <c r="H22" s="130"/>
      <c r="I22" s="130"/>
      <c r="J22" s="130"/>
      <c r="K22" s="131"/>
    </row>
    <row r="23" spans="2:11" x14ac:dyDescent="0.2">
      <c r="B23" s="153"/>
      <c r="C23" s="130"/>
      <c r="D23" s="130"/>
      <c r="E23" s="130"/>
      <c r="F23" s="130"/>
      <c r="G23" s="130"/>
      <c r="H23" s="130"/>
      <c r="I23" s="130"/>
      <c r="J23" s="130"/>
      <c r="K23" s="131"/>
    </row>
    <row r="24" spans="2:11" x14ac:dyDescent="0.2">
      <c r="B24" s="153"/>
      <c r="C24" s="130"/>
      <c r="D24" s="130"/>
      <c r="E24" s="130"/>
      <c r="F24" s="130"/>
      <c r="G24" s="130"/>
      <c r="H24" s="130"/>
      <c r="I24" s="130"/>
      <c r="J24" s="130"/>
      <c r="K24" s="131"/>
    </row>
    <row r="25" spans="2:11" x14ac:dyDescent="0.2">
      <c r="B25" s="153"/>
      <c r="C25" s="130"/>
      <c r="D25" s="130"/>
      <c r="E25" s="130"/>
      <c r="F25" s="130"/>
      <c r="G25" s="130"/>
      <c r="H25" s="130"/>
      <c r="I25" s="130"/>
      <c r="J25" s="130"/>
      <c r="K25" s="131"/>
    </row>
    <row r="26" spans="2:11" x14ac:dyDescent="0.2">
      <c r="B26" s="153"/>
      <c r="C26" s="130"/>
      <c r="D26" s="130"/>
      <c r="E26" s="130"/>
      <c r="F26" s="130"/>
      <c r="G26" s="130"/>
      <c r="H26" s="130"/>
      <c r="I26" s="130"/>
      <c r="J26" s="130"/>
      <c r="K26" s="131"/>
    </row>
    <row r="27" spans="2:11" x14ac:dyDescent="0.2">
      <c r="B27" s="153"/>
      <c r="C27" s="130"/>
      <c r="D27" s="130"/>
      <c r="E27" s="130"/>
      <c r="F27" s="130"/>
      <c r="G27" s="130"/>
      <c r="H27" s="130"/>
      <c r="I27" s="130"/>
      <c r="J27" s="130"/>
      <c r="K27" s="131"/>
    </row>
    <row r="28" spans="2:11" x14ac:dyDescent="0.2">
      <c r="B28" s="153"/>
      <c r="C28" s="130"/>
      <c r="D28" s="130"/>
      <c r="E28" s="130"/>
      <c r="F28" s="130"/>
      <c r="G28" s="130"/>
      <c r="H28" s="130"/>
      <c r="I28" s="130"/>
      <c r="J28" s="130"/>
      <c r="K28" s="131"/>
    </row>
    <row r="29" spans="2:11" x14ac:dyDescent="0.2">
      <c r="B29" s="153"/>
      <c r="C29" s="130"/>
      <c r="D29" s="130"/>
      <c r="E29" s="130"/>
      <c r="F29" s="130"/>
      <c r="G29" s="130"/>
      <c r="H29" s="130"/>
      <c r="I29" s="130"/>
      <c r="J29" s="130"/>
      <c r="K29" s="131"/>
    </row>
    <row r="30" spans="2:11" x14ac:dyDescent="0.2">
      <c r="B30" s="153"/>
      <c r="C30" s="130"/>
      <c r="D30" s="130"/>
      <c r="E30" s="130"/>
      <c r="F30" s="130"/>
      <c r="G30" s="130"/>
      <c r="H30" s="130"/>
      <c r="I30" s="130"/>
      <c r="J30" s="130"/>
      <c r="K30" s="131"/>
    </row>
    <row r="31" spans="2:11" x14ac:dyDescent="0.2">
      <c r="B31" s="153"/>
      <c r="C31" s="130"/>
      <c r="D31" s="130"/>
      <c r="E31" s="130"/>
      <c r="F31" s="130"/>
      <c r="G31" s="130"/>
      <c r="H31" s="130"/>
      <c r="I31" s="130"/>
      <c r="J31" s="130"/>
      <c r="K31" s="131"/>
    </row>
    <row r="32" spans="2:11" x14ac:dyDescent="0.2">
      <c r="B32" s="153"/>
      <c r="C32" s="130"/>
      <c r="D32" s="130"/>
      <c r="E32" s="130"/>
      <c r="F32" s="130"/>
      <c r="G32" s="130"/>
      <c r="H32" s="130"/>
      <c r="I32" s="130"/>
      <c r="J32" s="130"/>
      <c r="K32" s="131"/>
    </row>
    <row r="33" spans="2:11" x14ac:dyDescent="0.2">
      <c r="B33" s="153"/>
      <c r="C33" s="130"/>
      <c r="D33" s="130"/>
      <c r="E33" s="130"/>
      <c r="F33" s="130"/>
      <c r="G33" s="130"/>
      <c r="H33" s="130"/>
      <c r="I33" s="130"/>
      <c r="J33" s="130"/>
      <c r="K33" s="131"/>
    </row>
    <row r="34" spans="2:11" x14ac:dyDescent="0.2">
      <c r="B34" s="153"/>
      <c r="C34" s="130"/>
      <c r="D34" s="130"/>
      <c r="E34" s="130"/>
      <c r="F34" s="130"/>
      <c r="G34" s="130"/>
      <c r="H34" s="130"/>
      <c r="I34" s="130"/>
      <c r="J34" s="130"/>
      <c r="K34" s="131"/>
    </row>
    <row r="35" spans="2:11" x14ac:dyDescent="0.2">
      <c r="B35" s="153"/>
      <c r="C35" s="130"/>
      <c r="D35" s="130"/>
      <c r="E35" s="130"/>
      <c r="F35" s="130"/>
      <c r="G35" s="130"/>
      <c r="H35" s="130"/>
      <c r="I35" s="130"/>
      <c r="J35" s="130"/>
      <c r="K35" s="131"/>
    </row>
    <row r="36" spans="2:11" x14ac:dyDescent="0.2">
      <c r="B36" s="153"/>
      <c r="C36" s="130"/>
      <c r="D36" s="130"/>
      <c r="E36" s="130"/>
      <c r="F36" s="130"/>
      <c r="G36" s="130"/>
      <c r="H36" s="130"/>
      <c r="I36" s="130"/>
      <c r="J36" s="130"/>
      <c r="K36" s="131"/>
    </row>
    <row r="37" spans="2:11" x14ac:dyDescent="0.2">
      <c r="B37" s="153"/>
      <c r="C37" s="130"/>
      <c r="D37" s="130"/>
      <c r="E37" s="130"/>
      <c r="F37" s="130"/>
      <c r="G37" s="130"/>
      <c r="H37" s="130"/>
      <c r="I37" s="130"/>
      <c r="J37" s="130"/>
      <c r="K37" s="131"/>
    </row>
    <row r="38" spans="2:11" x14ac:dyDescent="0.2">
      <c r="B38" s="153"/>
      <c r="C38" s="130"/>
      <c r="D38" s="130"/>
      <c r="E38" s="130"/>
      <c r="F38" s="130"/>
      <c r="G38" s="130"/>
      <c r="H38" s="130"/>
      <c r="I38" s="130"/>
      <c r="J38" s="130"/>
      <c r="K38" s="131"/>
    </row>
    <row r="39" spans="2:11" x14ac:dyDescent="0.2">
      <c r="B39" s="153"/>
      <c r="C39" s="130"/>
      <c r="D39" s="130"/>
      <c r="E39" s="130"/>
      <c r="F39" s="130"/>
      <c r="G39" s="130"/>
      <c r="H39" s="130"/>
      <c r="I39" s="130"/>
      <c r="J39" s="130"/>
      <c r="K39" s="131"/>
    </row>
    <row r="40" spans="2:11" x14ac:dyDescent="0.2">
      <c r="B40" s="153"/>
      <c r="C40" s="130"/>
      <c r="D40" s="130"/>
      <c r="E40" s="130"/>
      <c r="F40" s="130"/>
      <c r="G40" s="130"/>
      <c r="H40" s="130"/>
      <c r="I40" s="130"/>
      <c r="J40" s="130"/>
      <c r="K40" s="131"/>
    </row>
    <row r="41" spans="2:11" x14ac:dyDescent="0.2">
      <c r="B41" s="153"/>
      <c r="C41" s="130"/>
      <c r="D41" s="130"/>
      <c r="E41" s="130"/>
      <c r="F41" s="130"/>
      <c r="G41" s="130"/>
      <c r="H41" s="130"/>
      <c r="I41" s="130"/>
      <c r="J41" s="130"/>
      <c r="K41" s="131"/>
    </row>
    <row r="42" spans="2:11" x14ac:dyDescent="0.2">
      <c r="B42" s="153"/>
      <c r="C42" s="130"/>
      <c r="D42" s="130"/>
      <c r="E42" s="130"/>
      <c r="F42" s="130"/>
      <c r="G42" s="130"/>
      <c r="H42" s="130"/>
      <c r="I42" s="130"/>
      <c r="J42" s="130"/>
      <c r="K42" s="131"/>
    </row>
    <row r="43" spans="2:11" x14ac:dyDescent="0.2">
      <c r="B43" s="153"/>
      <c r="C43" s="130"/>
      <c r="D43" s="130"/>
      <c r="E43" s="130"/>
      <c r="F43" s="130"/>
      <c r="G43" s="130"/>
      <c r="H43" s="130"/>
      <c r="I43" s="130"/>
      <c r="J43" s="130"/>
      <c r="K43" s="131"/>
    </row>
    <row r="44" spans="2:11" x14ac:dyDescent="0.2">
      <c r="B44" s="153"/>
      <c r="C44" s="130"/>
      <c r="D44" s="130"/>
      <c r="E44" s="130"/>
      <c r="F44" s="130"/>
      <c r="G44" s="130"/>
      <c r="H44" s="130"/>
      <c r="I44" s="130"/>
      <c r="J44" s="130"/>
      <c r="K44" s="131"/>
    </row>
    <row r="45" spans="2:11" x14ac:dyDescent="0.2">
      <c r="B45" s="153"/>
      <c r="C45" s="130"/>
      <c r="D45" s="130"/>
      <c r="E45" s="130"/>
      <c r="F45" s="130"/>
      <c r="G45" s="130"/>
      <c r="H45" s="130"/>
      <c r="I45" s="130"/>
      <c r="J45" s="130"/>
      <c r="K45" s="131"/>
    </row>
    <row r="46" spans="2:11" x14ac:dyDescent="0.2">
      <c r="B46" s="153"/>
      <c r="C46" s="130"/>
      <c r="D46" s="130"/>
      <c r="E46" s="130"/>
      <c r="F46" s="130"/>
      <c r="G46" s="130"/>
      <c r="H46" s="130"/>
      <c r="I46" s="130"/>
      <c r="J46" s="130"/>
      <c r="K46" s="131"/>
    </row>
    <row r="47" spans="2:11" x14ac:dyDescent="0.2">
      <c r="B47" s="153"/>
      <c r="C47" s="130"/>
      <c r="D47" s="130"/>
      <c r="E47" s="130"/>
      <c r="F47" s="130"/>
      <c r="G47" s="130"/>
      <c r="H47" s="130"/>
      <c r="I47" s="130"/>
      <c r="J47" s="130"/>
      <c r="K47" s="131"/>
    </row>
    <row r="48" spans="2:11" x14ac:dyDescent="0.2">
      <c r="B48" s="153"/>
      <c r="C48" s="130"/>
      <c r="D48" s="130"/>
      <c r="E48" s="130"/>
      <c r="F48" s="130"/>
      <c r="G48" s="130"/>
      <c r="H48" s="130"/>
      <c r="I48" s="130"/>
      <c r="J48" s="130"/>
      <c r="K48" s="131"/>
    </row>
    <row r="49" spans="1:11" x14ac:dyDescent="0.2">
      <c r="B49" s="153"/>
      <c r="C49" s="130"/>
      <c r="D49" s="130"/>
      <c r="E49" s="130"/>
      <c r="F49" s="130"/>
      <c r="G49" s="130"/>
      <c r="H49" s="130"/>
      <c r="I49" s="130"/>
      <c r="J49" s="130"/>
      <c r="K49" s="131"/>
    </row>
    <row r="50" spans="1:11" ht="15" thickBot="1" x14ac:dyDescent="0.25">
      <c r="B50" s="154"/>
      <c r="C50" s="132"/>
      <c r="D50" s="132"/>
      <c r="E50" s="132"/>
      <c r="F50" s="132"/>
      <c r="G50" s="132"/>
      <c r="H50" s="132"/>
      <c r="I50" s="132"/>
      <c r="J50" s="132"/>
      <c r="K50" s="133"/>
    </row>
    <row r="51" spans="1:11" ht="15" thickBot="1" x14ac:dyDescent="0.25"/>
    <row r="52" spans="1:11" ht="15.75" thickBot="1" x14ac:dyDescent="0.3">
      <c r="A52" s="43"/>
      <c r="B52" s="44" t="s">
        <v>32</v>
      </c>
      <c r="C52" s="45"/>
      <c r="D52" s="46"/>
      <c r="E52" s="46"/>
      <c r="F52" s="46"/>
      <c r="G52" s="46"/>
      <c r="H52" s="46"/>
      <c r="I52" s="46"/>
      <c r="J52" s="46"/>
      <c r="K52" s="46"/>
    </row>
    <row r="53" spans="1:11" x14ac:dyDescent="0.2">
      <c r="A53" s="43"/>
      <c r="B53" s="130" t="s">
        <v>52</v>
      </c>
      <c r="C53" s="130"/>
      <c r="D53" s="130"/>
      <c r="E53" s="130"/>
      <c r="F53" s="130"/>
      <c r="G53" s="130"/>
      <c r="H53" s="130"/>
      <c r="I53" s="130"/>
      <c r="J53" s="130"/>
      <c r="K53" s="131"/>
    </row>
    <row r="54" spans="1:11" x14ac:dyDescent="0.2">
      <c r="A54" s="43"/>
      <c r="B54" s="130"/>
      <c r="C54" s="130"/>
      <c r="D54" s="130"/>
      <c r="E54" s="130"/>
      <c r="F54" s="130"/>
      <c r="G54" s="130"/>
      <c r="H54" s="130"/>
      <c r="I54" s="130"/>
      <c r="J54" s="130"/>
      <c r="K54" s="131"/>
    </row>
    <row r="55" spans="1:11" x14ac:dyDescent="0.2">
      <c r="A55" s="43"/>
      <c r="B55" s="130"/>
      <c r="C55" s="130"/>
      <c r="D55" s="130"/>
      <c r="E55" s="130"/>
      <c r="F55" s="130"/>
      <c r="G55" s="130"/>
      <c r="H55" s="130"/>
      <c r="I55" s="130"/>
      <c r="J55" s="130"/>
      <c r="K55" s="131"/>
    </row>
    <row r="56" spans="1:11" x14ac:dyDescent="0.2">
      <c r="A56" s="43"/>
      <c r="B56" s="130"/>
      <c r="C56" s="130"/>
      <c r="D56" s="130"/>
      <c r="E56" s="130"/>
      <c r="F56" s="130"/>
      <c r="G56" s="130"/>
      <c r="H56" s="130"/>
      <c r="I56" s="130"/>
      <c r="J56" s="130"/>
      <c r="K56" s="131"/>
    </row>
    <row r="57" spans="1:11" x14ac:dyDescent="0.2">
      <c r="A57" s="43"/>
      <c r="B57" s="130"/>
      <c r="C57" s="130"/>
      <c r="D57" s="130"/>
      <c r="E57" s="130"/>
      <c r="F57" s="130"/>
      <c r="G57" s="130"/>
      <c r="H57" s="130"/>
      <c r="I57" s="130"/>
      <c r="J57" s="130"/>
      <c r="K57" s="131"/>
    </row>
    <row r="58" spans="1:11" x14ac:dyDescent="0.2">
      <c r="A58" s="43"/>
      <c r="B58" s="130"/>
      <c r="C58" s="130"/>
      <c r="D58" s="130"/>
      <c r="E58" s="130"/>
      <c r="F58" s="130"/>
      <c r="G58" s="130"/>
      <c r="H58" s="130"/>
      <c r="I58" s="130"/>
      <c r="J58" s="130"/>
      <c r="K58" s="131"/>
    </row>
    <row r="59" spans="1:11" ht="15" thickBot="1" x14ac:dyDescent="0.25">
      <c r="A59" s="43"/>
      <c r="B59" s="132"/>
      <c r="C59" s="132"/>
      <c r="D59" s="132"/>
      <c r="E59" s="132"/>
      <c r="F59" s="132"/>
      <c r="G59" s="132"/>
      <c r="H59" s="132"/>
      <c r="I59" s="132"/>
      <c r="J59" s="132"/>
      <c r="K59" s="133"/>
    </row>
    <row r="60" spans="1:11" ht="15" thickBot="1" x14ac:dyDescent="0.25"/>
    <row r="61" spans="1:11" ht="15.75" thickBot="1" x14ac:dyDescent="0.3">
      <c r="A61" s="43"/>
      <c r="B61" s="44" t="s">
        <v>33</v>
      </c>
      <c r="C61" s="45"/>
      <c r="D61" s="46"/>
      <c r="E61" s="46"/>
      <c r="F61" s="46"/>
      <c r="G61" s="46"/>
      <c r="H61" s="46"/>
      <c r="I61" s="46"/>
      <c r="J61" s="46"/>
      <c r="K61" s="46"/>
    </row>
    <row r="62" spans="1:11" x14ac:dyDescent="0.2">
      <c r="A62" s="43"/>
      <c r="B62" s="130" t="s">
        <v>53</v>
      </c>
      <c r="C62" s="130"/>
      <c r="D62" s="130"/>
      <c r="E62" s="130"/>
      <c r="F62" s="130"/>
      <c r="G62" s="130"/>
      <c r="H62" s="130"/>
      <c r="I62" s="130"/>
      <c r="J62" s="130"/>
      <c r="K62" s="131"/>
    </row>
    <row r="63" spans="1:11" x14ac:dyDescent="0.2">
      <c r="A63" s="43"/>
      <c r="B63" s="130"/>
      <c r="C63" s="130"/>
      <c r="D63" s="130"/>
      <c r="E63" s="130"/>
      <c r="F63" s="130"/>
      <c r="G63" s="130"/>
      <c r="H63" s="130"/>
      <c r="I63" s="130"/>
      <c r="J63" s="130"/>
      <c r="K63" s="131"/>
    </row>
    <row r="64" spans="1:11" x14ac:dyDescent="0.2">
      <c r="A64" s="43"/>
      <c r="B64" s="130"/>
      <c r="C64" s="130"/>
      <c r="D64" s="130"/>
      <c r="E64" s="130"/>
      <c r="F64" s="130"/>
      <c r="G64" s="130"/>
      <c r="H64" s="130"/>
      <c r="I64" s="130"/>
      <c r="J64" s="130"/>
      <c r="K64" s="131"/>
    </row>
    <row r="65" spans="1:11" x14ac:dyDescent="0.2">
      <c r="A65" s="43"/>
      <c r="B65" s="130"/>
      <c r="C65" s="130"/>
      <c r="D65" s="130"/>
      <c r="E65" s="130"/>
      <c r="F65" s="130"/>
      <c r="G65" s="130"/>
      <c r="H65" s="130"/>
      <c r="I65" s="130"/>
      <c r="J65" s="130"/>
      <c r="K65" s="131"/>
    </row>
    <row r="66" spans="1:11" x14ac:dyDescent="0.2">
      <c r="A66" s="43"/>
      <c r="B66" s="130"/>
      <c r="C66" s="130"/>
      <c r="D66" s="130"/>
      <c r="E66" s="130"/>
      <c r="F66" s="130"/>
      <c r="G66" s="130"/>
      <c r="H66" s="130"/>
      <c r="I66" s="130"/>
      <c r="J66" s="130"/>
      <c r="K66" s="131"/>
    </row>
    <row r="67" spans="1:11" x14ac:dyDescent="0.2">
      <c r="A67" s="43"/>
      <c r="B67" s="130"/>
      <c r="C67" s="130"/>
      <c r="D67" s="130"/>
      <c r="E67" s="130"/>
      <c r="F67" s="130"/>
      <c r="G67" s="130"/>
      <c r="H67" s="130"/>
      <c r="I67" s="130"/>
      <c r="J67" s="130"/>
      <c r="K67" s="131"/>
    </row>
    <row r="68" spans="1:11" ht="15" thickBot="1" x14ac:dyDescent="0.25">
      <c r="A68" s="43"/>
      <c r="B68" s="132"/>
      <c r="C68" s="132"/>
      <c r="D68" s="132"/>
      <c r="E68" s="132"/>
      <c r="F68" s="132"/>
      <c r="G68" s="132"/>
      <c r="H68" s="132"/>
      <c r="I68" s="132"/>
      <c r="J68" s="132"/>
      <c r="K68" s="133"/>
    </row>
  </sheetData>
  <mergeCells count="9">
    <mergeCell ref="B53:K59"/>
    <mergeCell ref="B62:K68"/>
    <mergeCell ref="B2:K2"/>
    <mergeCell ref="C12:J15"/>
    <mergeCell ref="B17:H17"/>
    <mergeCell ref="B18:H18"/>
    <mergeCell ref="I3:K3"/>
    <mergeCell ref="B5:K10"/>
    <mergeCell ref="B21:K50"/>
  </mergeCell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CNC 4322</vt:lpstr>
      <vt:lpstr>Vitesses et avances</vt:lpstr>
      <vt:lpstr>Metrique - Imperial</vt:lpstr>
      <vt:lpstr>Mode emploi</vt:lpstr>
      <vt:lpstr>Feuil1</vt:lpstr>
    </vt:vector>
  </TitlesOfParts>
  <Company>ORANGE FT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CncFraises / Christophe Courché</dc:creator>
  <cp:lastModifiedBy>Utilisateur Windows</cp:lastModifiedBy>
  <dcterms:created xsi:type="dcterms:W3CDTF">2017-12-14T08:26:53Z</dcterms:created>
  <dcterms:modified xsi:type="dcterms:W3CDTF">2024-08-19T08:12:09Z</dcterms:modified>
</cp:coreProperties>
</file>